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
    </mc:Choice>
  </mc:AlternateContent>
  <bookViews>
    <workbookView xWindow="0" yWindow="0" windowWidth="20490" windowHeight="7635"/>
  </bookViews>
  <sheets>
    <sheet name="MATRIZ" sheetId="1" r:id="rId1"/>
  </sheets>
  <externalReferences>
    <externalReference r:id="rId2"/>
  </externalReferences>
  <calcPr calcId="152511"/>
</workbook>
</file>

<file path=xl/calcChain.xml><?xml version="1.0" encoding="utf-8"?>
<calcChain xmlns="http://schemas.openxmlformats.org/spreadsheetml/2006/main">
  <c r="B219" i="1" l="1"/>
  <c r="F160" i="1" l="1"/>
  <c r="F159" i="1" s="1"/>
  <c r="F170" i="1" s="1"/>
  <c r="E159" i="1"/>
  <c r="E170" i="1" s="1"/>
  <c r="D159" i="1"/>
  <c r="F158" i="1"/>
  <c r="F157" i="1"/>
  <c r="E156" i="1"/>
  <c r="E169" i="1" s="1"/>
  <c r="D156" i="1"/>
  <c r="D169" i="1" s="1"/>
  <c r="F155" i="1"/>
  <c r="F154" i="1"/>
  <c r="F153" i="1"/>
  <c r="F152" i="1"/>
  <c r="E151" i="1"/>
  <c r="E168" i="1" s="1"/>
  <c r="D151" i="1"/>
  <c r="D168" i="1" s="1"/>
  <c r="F150" i="1"/>
  <c r="F149" i="1"/>
  <c r="F148" i="1"/>
  <c r="F147" i="1"/>
  <c r="F146" i="1"/>
  <c r="F145" i="1"/>
  <c r="E144" i="1"/>
  <c r="E167" i="1" s="1"/>
  <c r="D144" i="1"/>
  <c r="D167" i="1" s="1"/>
  <c r="F143" i="1"/>
  <c r="F142" i="1"/>
  <c r="F141" i="1"/>
  <c r="F140" i="1"/>
  <c r="F139" i="1"/>
  <c r="F138" i="1"/>
  <c r="F137" i="1"/>
  <c r="F136" i="1"/>
  <c r="F135" i="1"/>
  <c r="E134" i="1"/>
  <c r="E166" i="1" s="1"/>
  <c r="D134" i="1"/>
  <c r="D166" i="1" s="1"/>
  <c r="F133" i="1"/>
  <c r="F132" i="1"/>
  <c r="F131" i="1"/>
  <c r="F130" i="1"/>
  <c r="F129" i="1"/>
  <c r="E128" i="1"/>
  <c r="D128" i="1"/>
  <c r="D165" i="1" s="1"/>
  <c r="C106" i="1"/>
  <c r="C107" i="1" s="1"/>
  <c r="B106" i="1"/>
  <c r="B107" i="1" s="1"/>
  <c r="D105" i="1"/>
  <c r="F151" i="1" l="1"/>
  <c r="F168" i="1" s="1"/>
  <c r="G167" i="1"/>
  <c r="G166" i="1"/>
  <c r="G169" i="1"/>
  <c r="E161" i="1"/>
  <c r="E165" i="1"/>
  <c r="G165" i="1" s="1"/>
  <c r="F134" i="1"/>
  <c r="F166" i="1" s="1"/>
  <c r="D161" i="1"/>
  <c r="D170" i="1"/>
  <c r="D171" i="1" s="1"/>
  <c r="G168" i="1"/>
  <c r="F128" i="1"/>
  <c r="F165" i="1" s="1"/>
  <c r="F156" i="1"/>
  <c r="F169" i="1" s="1"/>
  <c r="F144" i="1"/>
  <c r="F167" i="1" s="1"/>
  <c r="D106" i="1"/>
  <c r="D107" i="1" s="1"/>
  <c r="E171" i="1" l="1"/>
  <c r="G171" i="1" s="1"/>
  <c r="G170" i="1"/>
  <c r="F161" i="1"/>
  <c r="F171" i="1"/>
</calcChain>
</file>

<file path=xl/sharedStrings.xml><?xml version="1.0" encoding="utf-8"?>
<sst xmlns="http://schemas.openxmlformats.org/spreadsheetml/2006/main" count="651" uniqueCount="449">
  <si>
    <t>1- PRESENTACIÓN</t>
  </si>
  <si>
    <t>Institución:</t>
  </si>
  <si>
    <t>Periodo del informe:</t>
  </si>
  <si>
    <t>Misión institucional</t>
  </si>
  <si>
    <t>Nro.</t>
  </si>
  <si>
    <t>Dependencia</t>
  </si>
  <si>
    <t>Responsable</t>
  </si>
  <si>
    <t>Cargo que Ocupa</t>
  </si>
  <si>
    <t>Priorización</t>
  </si>
  <si>
    <t>Vinculación POI, PEI, PND, ODS.</t>
  </si>
  <si>
    <t>Justificaciones</t>
  </si>
  <si>
    <t xml:space="preserve">Evidencia </t>
  </si>
  <si>
    <t>1°</t>
  </si>
  <si>
    <t>2°</t>
  </si>
  <si>
    <t>3°</t>
  </si>
  <si>
    <t>Mes</t>
  </si>
  <si>
    <t>Nivel de Cumplimiento (%)</t>
  </si>
  <si>
    <t>Enero</t>
  </si>
  <si>
    <t>Febrero</t>
  </si>
  <si>
    <t>Marzo</t>
  </si>
  <si>
    <t>Abril</t>
  </si>
  <si>
    <t>Cantidad de Consultas</t>
  </si>
  <si>
    <t>Respondidos</t>
  </si>
  <si>
    <t>Mayo</t>
  </si>
  <si>
    <t>Junio</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</si>
  <si>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</si>
  <si>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</si>
  <si>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</si>
  <si>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</si>
  <si>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</si>
  <si>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</si>
  <si>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</si>
  <si>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</si>
  <si>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</si>
  <si>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</si>
  <si>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</si>
  <si>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</si>
  <si>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</si>
  <si>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</si>
  <si>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Presupuestado</t>
  </si>
  <si>
    <t>Ejecutado</t>
  </si>
  <si>
    <t>Saldos</t>
  </si>
  <si>
    <t>Evidencia (Enlace Ley 5189)</t>
  </si>
  <si>
    <t>Evidencia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</si>
  <si>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</si>
  <si>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</si>
  <si>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</si>
  <si>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</si>
  <si>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</si>
  <si>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</si>
  <si>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</si>
  <si>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</si>
  <si>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</si>
  <si>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</si>
  <si>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</si>
  <si>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</si>
  <si>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</si>
  <si>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</si>
  <si>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</si>
  <si>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</si>
  <si>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</si>
  <si>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</si>
  <si>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</si>
  <si>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</si>
  <si>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</si>
  <si>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Julio</t>
  </si>
  <si>
    <t>Agosto</t>
  </si>
  <si>
    <t xml:space="preserve">Septiembre </t>
  </si>
  <si>
    <t>Octubre</t>
  </si>
  <si>
    <t>Noviembre</t>
  </si>
  <si>
    <t>Diciembre</t>
  </si>
  <si>
    <t>Septiembre</t>
  </si>
  <si>
    <t>4°</t>
  </si>
  <si>
    <t>5°</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</si>
  <si>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</si>
  <si>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</si>
  <si>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</si>
  <si>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</si>
  <si>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</si>
  <si>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</si>
  <si>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</si>
  <si>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</si>
  <si>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</si>
  <si>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(Se incluyen los logros alcanzados por la institución durante el periodo, debiendo actualizar la información con cada informe trimestral. Puede apoyarse con gráficos, cuadros dinámicos que describan los logros)</t>
  </si>
  <si>
    <t xml:space="preserve">(Puede complementar información aquí y apoyarse en gráficos ilustrativos) </t>
  </si>
  <si>
    <t xml:space="preserve">(Describir aquí los motivos de la selección temática y exponer si existió participación ciudadana en el proceso. Vincular la selección con el POI, PEI, PND2030 y ODS) </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</si>
  <si>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</si>
  <si>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</si>
  <si>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</si>
  <si>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</si>
  <si>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</si>
  <si>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</si>
  <si>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</si>
  <si>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</si>
  <si>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</si>
  <si>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</si>
  <si>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</si>
  <si>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3- GESTIÓN INSTITUCIONAL</t>
  </si>
  <si>
    <t>3.1 Nivel de Cumplimiento  de Minimo de Información Disponible - Transparencia Activa Ley 5189 /14</t>
  </si>
  <si>
    <t>3.2 Nivel de Cumplimiento  de Minimo de Información Disponible - Transparencia Activa Ley 5282/14</t>
  </si>
  <si>
    <t>3.3 Nivel de Cumplimiento de Respuestas a Consultas Ciudadanas - Transparencia Pasiva Ley N° 5282/14</t>
  </si>
  <si>
    <t xml:space="preserve">Objeto de Gasto </t>
  </si>
  <si>
    <t>3.4- Servicios o Productos Misionales (Depende de la Naturaleza de la Misión Insitucional, puede abarcar un Programa o Proyecto)</t>
  </si>
  <si>
    <t>3.5 Contrataciones realizadas</t>
  </si>
  <si>
    <t>3.6 Ejecución Financiera</t>
  </si>
  <si>
    <t>2.1. Resolución de Aprobación y Anexo de Plan de Rendición de Cuentas</t>
  </si>
  <si>
    <t>2.2 Plan de Rendición de Cuentas. (Copiar abajo link de acceso directo)</t>
  </si>
  <si>
    <t xml:space="preserve">Cantidad de hombres </t>
  </si>
  <si>
    <t>Cantidad de mujeres</t>
  </si>
  <si>
    <t>No Respondidos o Reconsideradas</t>
  </si>
  <si>
    <t>4- PARTICIPACIÓN CIUDADANA</t>
  </si>
  <si>
    <t>4.1. Canales de Participación Ciudadana existentes a la fecha.</t>
  </si>
  <si>
    <t>4.2. Participación y difusión en idioma Guaraní</t>
  </si>
  <si>
    <t>4.3 Diagnostico "The Integrity app"</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</si>
  <si>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</si>
  <si>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</si>
  <si>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</si>
  <si>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</si>
  <si>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</si>
  <si>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</si>
  <si>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7.1 Informes de Auditorias Internas y Auditorías Externas en el Trimestre</t>
  </si>
  <si>
    <t>7.2 Modelo Estándar de Control Interno para las Instituciones Públicas del Paraguay</t>
  </si>
  <si>
    <t xml:space="preserve">8- DESCRIPCIÓN CUALITATIVA DE LOGROS ALCANZADOS </t>
  </si>
  <si>
    <t>MATRIZ DE INFORMACIÓN MINIMA PARA INFORME DE RENDICIÓN DE CUENTAS AL CIUDADANO - EJERCICIO 2024</t>
  </si>
  <si>
    <t xml:space="preserve">CALIFICACIÓN NO PUBLICADA HASTA LA FECHA. PENDIENTE DE PUBLICACIÓN SEGÚN CALENDARIO </t>
  </si>
  <si>
    <t>https://transparencia.senac.gov.py/portal?institucion=11</t>
  </si>
  <si>
    <t>SI</t>
  </si>
  <si>
    <t>https://informacionpublica.paraguay.gov.py/portal/</t>
  </si>
  <si>
    <t>Correo electrónico de atención al ciudadano</t>
  </si>
  <si>
    <t>E-mail habilitado para consultas, reclamos y denuncias</t>
  </si>
  <si>
    <t>Sección de Contact Center del Departamento de Prensa | Dirección de Gabinete</t>
  </si>
  <si>
    <t>migraciones@migraciones.gov.py</t>
  </si>
  <si>
    <t>Red social Facebook</t>
  </si>
  <si>
    <t>Página oficial verificada en Facebook</t>
  </si>
  <si>
    <t>Sección de Medios Digitales del Departamento de Prensa | Dirección de Gabinete</t>
  </si>
  <si>
    <t>https://www.facebook.com/MigracionesPY/</t>
  </si>
  <si>
    <t>Red Social Twitter</t>
  </si>
  <si>
    <t>Cuenta oficial verificada en Twitter</t>
  </si>
  <si>
    <t>Red Social Instagram</t>
  </si>
  <si>
    <t>Cuenta oficial en Instagram</t>
  </si>
  <si>
    <t>https://www.instagram.com/Migracionespy/</t>
  </si>
  <si>
    <t>Portal de Acceso a la Información Pública</t>
  </si>
  <si>
    <t>Portal de solicitud de información pública del Gobierno Nacional</t>
  </si>
  <si>
    <t>Dirección de Gabinete</t>
  </si>
  <si>
    <t>https://informacionpublica.paraguay.gov.py/</t>
  </si>
  <si>
    <t>Portal de Denuncias</t>
  </si>
  <si>
    <t>Portal de denuncias del Gobierno Nacional</t>
  </si>
  <si>
    <t xml:space="preserve">www.denuncias.gov.py </t>
  </si>
  <si>
    <t>Contact Center</t>
  </si>
  <si>
    <t>Línea telefónica habilitada para atención</t>
  </si>
  <si>
    <t>021 411 2000</t>
  </si>
  <si>
    <t>https://www.sfp.gov.py/vchgo/application/files/6217/1516/9742/100Porc_Enero_2024.pdf</t>
  </si>
  <si>
    <t>https://www.sfp.gov.py/vchgo/application/files/6417/1716/7192/100porc_Febrero_2024.pdf</t>
  </si>
  <si>
    <t>https://www.sfp.gov.py/vchgo/application/files/2417/1813/1323/Intermedio_Marzo_2024.pdf</t>
  </si>
  <si>
    <t>CUMPLIMIENTO INTERMEDIO</t>
  </si>
  <si>
    <t>CUMPLIMIENTO 100%</t>
  </si>
  <si>
    <t>https://x.com/MigracionesPY</t>
  </si>
  <si>
    <t xml:space="preserve">RESUMEN DE ATENCIÓN DE CONSULTAS - SEGUNDO TRIMESTRE 2024 </t>
  </si>
  <si>
    <t>ABRIL</t>
  </si>
  <si>
    <t>MAYO</t>
  </si>
  <si>
    <t>JUNIO</t>
  </si>
  <si>
    <t>LÍNEA BAJA</t>
  </si>
  <si>
    <t>E-MAIL</t>
  </si>
  <si>
    <t>FACEBOOK</t>
  </si>
  <si>
    <t>INSTAGRAM</t>
  </si>
  <si>
    <t>X</t>
  </si>
  <si>
    <t>DIRECCIÓN NACIONAL DE MIGRACIONES</t>
  </si>
  <si>
    <t>Jornadas de Regularización Migratoria</t>
  </si>
  <si>
    <t>Llegar a la maxima cantidad de extranjeros con intenciones de regularizar su permanencia legal en el país.</t>
  </si>
  <si>
    <t>JORNADAS DE REGULARIZACIÓN MIGRATORIA</t>
  </si>
  <si>
    <t>* Cantidad de solicitudes recepcionadas: 899
* Total de Recaudaciones (en guaraníes): Gs. 2.048.624.352</t>
  </si>
  <si>
    <t>Las JORNADAS DE REGULARIZACIÓN MIGRATORIA se realizan a fin de facilitar las admisiones legales a la máxima cantidad de extranjeros a fin de regularizac su permanencia en el país. Existe una participación directa con la población de las zonas donde se realizan dichas jornadas.
Se vincula directamente con el Plan Nacional de Desarrollo Paraguay 2030, en su Eje Estratégico: Inserción de Paraguay en el mundo en forma adecuada.</t>
  </si>
  <si>
    <t>PND</t>
  </si>
  <si>
    <t>Mediante el conocimiento e idoneidad de los funcionarios apostados en los Puestos de Control Migratorios y con la ayuda de las herramientas informaticas instaladas en los mismos, se pueden derivar los casos a las instituciones encargadas de la investigacion y pericia de tales documentos.</t>
  </si>
  <si>
    <t>Operaciones de Control Intrafrontera</t>
  </si>
  <si>
    <t>*Operativo de apoyo en Puestos de Control Migratorio de Alberdi alto flujo migratorio
*Operativo de apoyo en Puestos de Control Migratorio de Alberdi por implementacion de nueva modalidad de control migratorio TVF</t>
  </si>
  <si>
    <t xml:space="preserve">
*Memorandum DGMM Nº 273/2024
*Memorandum DGMM Nº 364/2024
</t>
  </si>
  <si>
    <t>Evitar el ingreso de ciudadanos con documentos fraudulentos mediante la idoneidad de los funcionarios de frontera con la ayuda de las herramientas tecnologicas.</t>
  </si>
  <si>
    <t>Lograr indentificar los casos de utilizacion de documentos fraudulentos, evitando el ingreso de personas inescrupulosas que podrias estar vinculadas a asociaciones criminales.</t>
  </si>
  <si>
    <t>Alcance Nacional</t>
  </si>
  <si>
    <t>Ejecutar operativos de refuerzo para el control de ingreso y egreso de personas por los principales puestos de control  en temporadas de mayor flujo migratorio.</t>
  </si>
  <si>
    <t>Agilizar el flujo personas en los principales Puestos de Control Migratorio.</t>
  </si>
  <si>
    <t>*Operativo de apoyo en Puestos de Control Migratorio de Alberdi alto flujo migratorio
*Operativo de apoyo en Puesto de Control Migratorio de Alberdi por implementacion de nueva modalidad de control migratorio TVF</t>
  </si>
  <si>
    <t>El trámite de solicitud de radicación permitirá a los extranjeros poder pagar en forma online su trámite de radicación, como así también iniciar el mismo con las validaciones de los documentos correspondientes digitalizados</t>
  </si>
  <si>
    <t>Implementación del sistema MIDAS en 2 nuevos puestos de control fronterizo</t>
  </si>
  <si>
    <t>Se ha Implementado el sistema MIDAS en el Puesto de Control de Puerto Presidente Franco (tres fronteras), quedando pendiente Puerto Ita Enramada</t>
  </si>
  <si>
    <t>Brindar servicios eficientes mediante la adopción de tecnología moderna.</t>
  </si>
  <si>
    <t>Implementación del Sistema eFronteraV2 en 43 Puestos de Control</t>
  </si>
  <si>
    <t>Se Implemento el Sistema eFronteraV2 en los siguientes Puestos de Control: 1- Puerto Cerrito (CRR), 2- Aeropuerto Internacional Silvio Pettirossi (AIS).</t>
  </si>
  <si>
    <t>Simplificación y digitalización de trámites en línea para el ciudadano en el proceso de: Solicitud de Radicación</t>
  </si>
  <si>
    <t>Actualización del Sistema MIDAS a la Version 4.1.1015.1015 en 16 puestos de control con nuevas funcionalidades</t>
  </si>
  <si>
    <t>Se ha actualizado el sistema en los siguientes Puestos de Control: 
1-Aeropuerto Internacional Silvio Pettirossi (AIS), 2- Puerto José Flcón (PJF),3- Aeropuerto Internacional Guaraní (AIG), 4- Alberdi (ALB), 5- Alberdi Calle Corta (ACC)</t>
  </si>
  <si>
    <t>Simplificación y digitalización de trámites en línea para el ciudadano en el proceso de: Pre - registro</t>
  </si>
  <si>
    <t xml:space="preserve"> Actualización del trámite para incorporar la digitalización de la imagen de la persona que está realizando el pre - registro migratorio, con el objetivo de crear un registro por imágenes de los usuarios del trámite. </t>
  </si>
  <si>
    <t>Instalación de sistema de circuito cerrado en 5 puestos de control y la oficina central</t>
  </si>
  <si>
    <t>Se Instalan sistemas de circuito cerrado en la oficina central y en los siguientes puestos de control:1- Puerto José Falcón (PJF), 2- Puente San Roque Gonzalez de Santa Cruz (PSR), 3- Paso Ferrocarril Posadas (PFP)</t>
  </si>
  <si>
    <t>Implementación de sala de capacitaciones para funcionarios de la institución</t>
  </si>
  <si>
    <t>Alcance Institucional</t>
  </si>
  <si>
    <t>Se instalan 16 equipos configurados con los diferentes sistemas en ambientes de pruebas para las capacitaciones</t>
  </si>
  <si>
    <t>Implementación de sala de monitoreo de la Dirección General de Movimientos Migratorios</t>
  </si>
  <si>
    <t xml:space="preserve">Se instalan 6 equipos informaticos completos 3 tvs para circuito cerrado y un equipo regula forensis para verificacion de documentos para realizacion de monitoreo de los puestos de control fronterizo </t>
  </si>
  <si>
    <t>Innovaciones Tecnológicas</t>
  </si>
  <si>
    <t>PND-POA</t>
  </si>
  <si>
    <t xml:space="preserve">Administrar los Recursos Financieros provenientes del PGN 2024 ajustandose estrictamente a procedimientos legales a fin de rendir cuentas en forma </t>
  </si>
  <si>
    <t>EJECUCION PRESUPUESTARIA</t>
  </si>
  <si>
    <t>Administrar los Recursos Financieros con criterios de eficiencia y procedimientos establecidos que ayude a la institucion a optimiar los recursos según el PNG 2024</t>
  </si>
  <si>
    <t>Fiel Cumplimiento a mandato de Ley</t>
  </si>
  <si>
    <t>De acuerdo a lo planificado</t>
  </si>
  <si>
    <t>Presentado de acuerdo al calendario de la STP</t>
  </si>
  <si>
    <t>COSTOS OPERATIVOS</t>
  </si>
  <si>
    <t>VIATICOS (A)</t>
  </si>
  <si>
    <t>COMBUSTIBLE (B)</t>
  </si>
  <si>
    <t>TOTAL (A+B)</t>
  </si>
  <si>
    <t>OPERATIVOS EN CONCEPTO DE EXPULSIONES</t>
  </si>
  <si>
    <t>JORNADA DE REGULARIZACION MIGRATORIA</t>
  </si>
  <si>
    <t>TOTAL</t>
  </si>
  <si>
    <t>CCP S.A.</t>
  </si>
  <si>
    <t>ADJUDICADO</t>
  </si>
  <si>
    <t>https://www.contrataciones.gov.py/buscador/licitaciones.html</t>
  </si>
  <si>
    <t>DIVISERV SA</t>
  </si>
  <si>
    <t>FERNANDO BENEGAS FERRETOTAL</t>
  </si>
  <si>
    <t>IMUT S.A.</t>
  </si>
  <si>
    <t>EMPORIO FERRETERIA SRL</t>
  </si>
  <si>
    <t>CONSTRUCTORA BAMETAL S.A.</t>
  </si>
  <si>
    <t>KING'S GARAGE S.A.</t>
  </si>
  <si>
    <t>PRINTEC S.A.</t>
  </si>
  <si>
    <t>PS LINE S.A.</t>
  </si>
  <si>
    <t>SOLVER SA</t>
  </si>
  <si>
    <t>CANTERO S.A.</t>
  </si>
  <si>
    <t>CONSTRUCTORA ASUNCION SA</t>
  </si>
  <si>
    <t>FUJI S.A.</t>
  </si>
  <si>
    <t>SERVICIOS PERSONALES</t>
  </si>
  <si>
    <t>REMUNERACIONES BASICAS</t>
  </si>
  <si>
    <t>REMUNERACIONES TEMPORALES</t>
  </si>
  <si>
    <t>ASIGNACIONES COMPLEMENTARIAS</t>
  </si>
  <si>
    <t>PERSONAL CONTRATADO</t>
  </si>
  <si>
    <t>OTROS GATOS</t>
  </si>
  <si>
    <t>SERVICIOS NO PERSONALES</t>
  </si>
  <si>
    <t>SERVICIOS BASICOS</t>
  </si>
  <si>
    <t>TRANSPORTE Y ALMACENAJE</t>
  </si>
  <si>
    <t>PASAJES Y VIATICOS</t>
  </si>
  <si>
    <t>GASTOS POR ASEO, MANTENIMIENTO Y REPARACIONES</t>
  </si>
  <si>
    <t>ALQUILERES Y DERECHOS</t>
  </si>
  <si>
    <t>SERVICIOS TECNICOS Y PROFESIONALES</t>
  </si>
  <si>
    <t>SERVICIO SOCIAL</t>
  </si>
  <si>
    <t>OTROS SERVICIOS EN GENERAL</t>
  </si>
  <si>
    <t>SERVICIOS DE CAPACITACION Y ADIESTRAMIENTO</t>
  </si>
  <si>
    <t>BIENES DE CONSUMO</t>
  </si>
  <si>
    <t>TEXTILES Y VESTUARIOS</t>
  </si>
  <si>
    <t>PRODUCTOS DE PAPEL, CARTON E IMPRESOS</t>
  </si>
  <si>
    <t>PRODUCTOS DE CONSUMO DE OFICINA E INSUMOS</t>
  </si>
  <si>
    <t>PRODUCTOS E INSTRUM. QUIMICOS Y MEDICINALES</t>
  </si>
  <si>
    <t>COMBUSTIBLES Y LUBRICANTES</t>
  </si>
  <si>
    <t>OTROS BIENES DE CONSUMO</t>
  </si>
  <si>
    <t>INVERSION FISICA</t>
  </si>
  <si>
    <t>CONSTRUCCIONES</t>
  </si>
  <si>
    <t>ADQUISICION DE MAQUINARIAS, EQUIPOS Y HERRAMIENTAS EN GENERAL</t>
  </si>
  <si>
    <t>ADQUISICION DE EQUIPO DE OFICINA Y COMPUTACION</t>
  </si>
  <si>
    <t>ADQUISICION DE ACTIVOS INTANGIBLES</t>
  </si>
  <si>
    <t>TRANSFERENCIAS</t>
  </si>
  <si>
    <t>TRANSFERENCIAS CORRIENTES AL SECTOR PRIVADO</t>
  </si>
  <si>
    <t>TRANSFERENCIAS CORRIENTES AL SECTOR EXTERNO</t>
  </si>
  <si>
    <t>OTROS GASTOS</t>
  </si>
  <si>
    <t>3.6 EJECUCION FINANCIERA</t>
  </si>
  <si>
    <t>RUBRO</t>
  </si>
  <si>
    <t>DESCRIPCION</t>
  </si>
  <si>
    <t>PRESUPUESTADO</t>
  </si>
  <si>
    <t>EJECUTADO</t>
  </si>
  <si>
    <t>SALDOS</t>
  </si>
  <si>
    <t>TOTALES</t>
  </si>
  <si>
    <t>https://www.migraciones.gov.py/index.php/transparencia/5189/detalles/view_express_entity/4</t>
  </si>
  <si>
    <t>OPERACIONES DE CONTROL INTRAFRONTERA</t>
  </si>
  <si>
    <t>DETECCIÓN DE DOCUMENTOS FRAUDULENTOS</t>
  </si>
  <si>
    <t>INNOVACIONES TECNOLÓGICAS</t>
  </si>
  <si>
    <t>Facilitar las admisiones legales a la máxima cantidad de extranjeros a fin de regularizar su permanencia en el país.</t>
  </si>
  <si>
    <t>Anexo I</t>
  </si>
  <si>
    <t>Anexo II</t>
  </si>
  <si>
    <t>Documentar y legalizar la situación de permanencia regular de extranjeros en el país.</t>
  </si>
  <si>
    <t>Departamentos de             Alto Paraná y Amambay.</t>
  </si>
  <si>
    <t>*Inadmision del ciudadano Jonathan Alberto Valdez Ascencio con pasaporte de Panama, presumiblemente falso en el PC AISP.</t>
  </si>
  <si>
    <t>Ejecución Presupuestaria</t>
  </si>
  <si>
    <t>Detección de Documentos de Viajes Fraudulentos</t>
  </si>
  <si>
    <t>Sin actividades</t>
  </si>
  <si>
    <t>Dirección General de Extranjeros</t>
  </si>
  <si>
    <t>Mgtr. Leila Olavarrieta</t>
  </si>
  <si>
    <t>Directora General</t>
  </si>
  <si>
    <t>Dirección General de Movimiento Migratorio</t>
  </si>
  <si>
    <t>Sr. Favio Espinoza</t>
  </si>
  <si>
    <t>Director General</t>
  </si>
  <si>
    <t>Dirección General de Administración y Finanzas</t>
  </si>
  <si>
    <t>Dra. Mónica Enciso</t>
  </si>
  <si>
    <t xml:space="preserve">Dirección General de Asuntos Internacionales </t>
  </si>
  <si>
    <t>Mgtr. Fernando Pedrozo</t>
  </si>
  <si>
    <t>Abg. Karina Gómez</t>
  </si>
  <si>
    <t>Directora</t>
  </si>
  <si>
    <t>Dirección de Asesoría Jurídica</t>
  </si>
  <si>
    <t>Abg. Nidia Martínez</t>
  </si>
  <si>
    <t>Dirección de Gestión de Talento Humano</t>
  </si>
  <si>
    <t>Lic. Susana Colorado</t>
  </si>
  <si>
    <t>Dirección de Auditoria</t>
  </si>
  <si>
    <t>Lic. Sandra Candia</t>
  </si>
  <si>
    <t>Dirección de Tecnología de la Información y Comunicación</t>
  </si>
  <si>
    <t>Lic. Gustavo Aguilar</t>
  </si>
  <si>
    <t>Director</t>
  </si>
  <si>
    <t>Secretaría General</t>
  </si>
  <si>
    <t>Mgtr. Letizia Zayas</t>
  </si>
  <si>
    <t>Secretaria General</t>
  </si>
  <si>
    <t>Abg. Nidia Villalba</t>
  </si>
  <si>
    <t>Departamento de Planificación</t>
  </si>
  <si>
    <t>Lic. Jesús Fernando Escobar</t>
  </si>
  <si>
    <t>Jefe de Departamento</t>
  </si>
  <si>
    <t>12(Doce)</t>
  </si>
  <si>
    <t>4(Cuatro)</t>
  </si>
  <si>
    <t>8(Ocho)</t>
  </si>
  <si>
    <t>https://www.migraciones.gov.py/index.php/download_file/2208/0</t>
  </si>
  <si>
    <t>Garantizar el cumplimiento de la normativa migratoria en el territorio nacional</t>
  </si>
  <si>
    <t>https://www.migraciones.gov.py/index.php/download_file/2212/0</t>
  </si>
  <si>
    <t>Dirección de Transparencia y Anticorrupción</t>
  </si>
  <si>
    <t>https://www.migraciones.gov.py/index.php/noticias/equipo-migratorio-recibio-induccion-de-la-senac-para-la-elaboracion-del-mapa-de-riesgo-de-corrupcion</t>
  </si>
  <si>
    <t>Funcionarios de la institución  que conformarán el Comité de Riesgo de Corrupción, recibieron una inducción por parte de la Secretaría Nacional Anticorrupción (SENAC), para la elaboración del “Mapa de Riesgo de Corrupción”, herramienta estratégica para prevenir y mitigar vulnerabilidades que propicien hechos de corrupción dentro de la institución.</t>
  </si>
  <si>
    <t>Sin actividades desarrolladas en el presente trimestre</t>
  </si>
  <si>
    <t>Adquisición de bienes tecnológicos acorde a las necesidades para mantener actualizados los procedimientos de los servicios</t>
  </si>
  <si>
    <t>Informe DAI 03/2024</t>
  </si>
  <si>
    <t>Informe DAI 04/2024</t>
  </si>
  <si>
    <t>Auditoria Financiera - Ingreso - Recaudaciòn</t>
  </si>
  <si>
    <t>Informe DAI 05/2024</t>
  </si>
  <si>
    <t>Evaluaciòn del nivel de madurez del MECIP</t>
  </si>
  <si>
    <t>Informe DAI 06/2024</t>
  </si>
  <si>
    <t>MEMO DAI 117/2024, nota 29 y 30</t>
  </si>
  <si>
    <t>Informe de verificaciòn de recepciòn de tinta y toner ID 440298 y Elementos e insumos de limpieza ID 440866.</t>
  </si>
  <si>
    <t>MEMO DAI 119/2024, nota 31</t>
  </si>
  <si>
    <t>Informe de verificaciòn de recepciòn de materiales elèctricos  ID 440087</t>
  </si>
  <si>
    <t>MEMO DAI 131/2024, nota 32 y 33</t>
  </si>
  <si>
    <t>Informe de verificaciòn de recepciòn de materiales elèctricos  ID 440087 y tintas y tòner ID 440298</t>
  </si>
  <si>
    <t>Informe DAI 08/2024</t>
  </si>
  <si>
    <t>Auditoria Financiera - Informe Caja Chica</t>
  </si>
  <si>
    <t xml:space="preserve">MEMO DAI 137/2024, nota 34 </t>
  </si>
  <si>
    <t xml:space="preserve">Informe de verificaciòn de recepciòn de materiales elèctricos ID 440087 </t>
  </si>
  <si>
    <t>MEMO DAI 138/2024, nota 35</t>
  </si>
  <si>
    <t>Informe de verificaciòn de recepciòn de muebles  ID 387663</t>
  </si>
  <si>
    <t>MEMO DAI 148/2024, nota 36 y 37</t>
  </si>
  <si>
    <t xml:space="preserve">Informe de verificaciòn de recepciòn de materiales elèctricos  ID 440087 </t>
  </si>
  <si>
    <t xml:space="preserve">MEMO DAI 152/2024, nota 38 </t>
  </si>
  <si>
    <t>Informe de verificaciòn de recepciòn de tintas y toner  ID 440298</t>
  </si>
  <si>
    <t>MEMO DAI 154/2024, nota 39 y 40</t>
  </si>
  <si>
    <t xml:space="preserve">Informe de verificaciòn de recepciòn de muebles  ID 397873 y materiales elèctricos  ID 440087 </t>
  </si>
  <si>
    <t>Informe DAI 09/2024</t>
  </si>
  <si>
    <t>Informe DAI 10/2024</t>
  </si>
  <si>
    <t>Auditoria Financiera - Ingreso Recaudaciòn (Abril)</t>
  </si>
  <si>
    <t>Informe DAI 11/2024</t>
  </si>
  <si>
    <t>Auditoria Financiera - Ingreso Recaudaciòn (Mayo)</t>
  </si>
  <si>
    <t>Informe DAI 12/2024</t>
  </si>
  <si>
    <t>Auditoria de Gestiòn "Procesos sobre procesamiento de expedientes de radicaciòn"</t>
  </si>
  <si>
    <t>Informe DAI 13/2024</t>
  </si>
  <si>
    <t>Informe DAI 14/2024</t>
  </si>
  <si>
    <t>Auditoria Financiera - Ingreso Recaudaciòn (consolidado 1er. sem)</t>
  </si>
  <si>
    <t>Informe DAI 15/2024</t>
  </si>
  <si>
    <t>Auditoria Financiera - Activo - existencia  (consolidado 1er. sem)</t>
  </si>
  <si>
    <t>Informe DAI 16/2024</t>
  </si>
  <si>
    <t>Recepciòn de Bienes e Insumos (consolidado 1er. sem)</t>
  </si>
  <si>
    <t>Informe DAI 17/2024</t>
  </si>
  <si>
    <t>Verificaciòn de documentos sobre acuerdos de cooperaciòn interinstiucional con la OIM.</t>
  </si>
  <si>
    <t xml:space="preserve">MEMO DAI 164/2024, nota 41 </t>
  </si>
  <si>
    <t xml:space="preserve">Informe de verificaciòn de recepciòn de muebles ID 387663 </t>
  </si>
  <si>
    <t>MEMO DAI 178/2024, nota 42</t>
  </si>
  <si>
    <t>Informe de verificaciòn de recepciòn de ùtiles de ofic.  ID 422116</t>
  </si>
  <si>
    <t>MEMO DAI 187/2024, nota 43</t>
  </si>
  <si>
    <t>CULMINADO</t>
  </si>
  <si>
    <t>INVESTIGACIÓN PRELIMINAR</t>
  </si>
  <si>
    <t>Investigación Preliminar</t>
  </si>
  <si>
    <t>Memorandum DGMM Nº 270/2024</t>
  </si>
  <si>
    <t>Memorandum DGMM Nº 246/2024</t>
  </si>
  <si>
    <t>Informe del Director General de Movimiento Migratorio sobre cobro de dinero sin expedición de comprobante que involucra a dos inspectores de la Dirección Nacional de Migraciones en el puesto de control migratorio del Aeropuerto Internacional Silvio Pettirossi.</t>
  </si>
  <si>
    <t>Informe del Director General de Movimiento Migratorio sobre cobro de dinero sin expedición de comprobante que involucra a un inspector de la Dirección Nacional de Migraciones en el puesto de control migratorio del aeropuerto internacional Silvio Pettirossi.</t>
  </si>
  <si>
    <t>Memorandum DMM/ PC PUERTO ITA ENRAMADA Nº 42/2024</t>
  </si>
  <si>
    <t>Informe del jefe del puesto de control migratorio de Itá Enramada sobre una situacion irregular que involucra a un inspector de la institución.</t>
  </si>
  <si>
    <t>Memorandum DGMM Nº 184/2024</t>
  </si>
  <si>
    <t>Informe del Director General de Movimiento Migratorio sobre cobro de dinero sin expedición de comprobante que involucra a un inspector de la Dirección Nacional de Migraciones en el puesto de control migratorio de José Falcón.</t>
  </si>
  <si>
    <t>Informe del Director General de Movimiento Migratorio sobre manipulación de la camara de circuito cerrado que involucra a un inspector de la Dirección Nacional de Migraciones en el puesto de control migratorio de José Falcón.</t>
  </si>
  <si>
    <t>Informe del Director General de Movimiento Migratorio sobre una situación irregular acontecida en el puesto de control migratorio de Tres Fronteras</t>
  </si>
  <si>
    <t>Denuncia realziada por una pareja de ciudadanos argentinos sobre supuesta omisión de entrega de comprobante de entrada al pais.</t>
  </si>
  <si>
    <t>Escrito Conclusivo UTA/DNM  Nº 05/2024 de fecha 11/06/2024 con recomendación de: Rescisión de contrato de una personal contrada,y  suspensión de trabajo y salario por cinco días a otro personal contratado.</t>
  </si>
  <si>
    <t>Denuncia sobre supuesto hecho de apropiación de comprobante de entrada al país, por parte del coordinador de viaje(via bus).</t>
  </si>
  <si>
    <t>Denuncia sobre supuesto hecho de falta de entrega de comprobante de entrada al país</t>
  </si>
  <si>
    <t>Denuncia sobre un supuesto hecho de estafa por parte de una funcionaria de la institucion,respecto a tramites de cédula de identidad paraguaya a un ciudadano uruguayo.</t>
  </si>
  <si>
    <t>Memorandum Departamento de Prensa /DG Nº 63/2024</t>
  </si>
  <si>
    <t>Solicitud de exoneración de pago de multa por razones imputables a la empresa de transporte internacional.</t>
  </si>
  <si>
    <t>Denuncia sobre supuesto maltrato por parte de un uniformado de INTERPOL.</t>
  </si>
  <si>
    <t>Denuncia sobre un supuesto hecho de falta de entrega de comprobante de entrada al país</t>
  </si>
  <si>
    <t>https://denuncias.gov.py/login</t>
  </si>
  <si>
    <t>EN PROCESO</t>
  </si>
  <si>
    <t>PENDIENTE DE PROCESO</t>
  </si>
  <si>
    <t>* Memorandum DGMM/PC AISP Nº 199/2024</t>
  </si>
  <si>
    <t>*Presentada en Informes Trimestrales</t>
  </si>
  <si>
    <t>*En Proceso</t>
  </si>
  <si>
    <t>*Informe de Producción de Jornadas de Regularización Migratoria, confeccionada por la DGE-DNM</t>
  </si>
  <si>
    <t xml:space="preserve">                                                                                         ABRIL, MAYO, JUNIO </t>
  </si>
  <si>
    <t>Anexo III</t>
  </si>
  <si>
    <t>Solicitud de exoneración de multa a dos ciudadanas argentinas.</t>
  </si>
  <si>
    <t>Respecto a la calificación correspondiente al mes de marzo de 2024, se ha remitido un correo al Vice Minsiterio de Capital Humano y Gestión Organizacional solicitando la aclaración de la misma, y las observaciones correspondientes. Anexo IV</t>
  </si>
  <si>
    <t>Flujo migratorio</t>
  </si>
  <si>
    <t>Carnet emitidos</t>
  </si>
  <si>
    <t>Registro y Control de Movimiento de Entrada y Salida por los Puestos de Control Migratorio de Extranjeros y Nacionales</t>
  </si>
  <si>
    <t>Carnet de Radicación Permanente y Temporaria otorgada a Extranjeros con intenciones de residir en Territorio Nacional</t>
  </si>
  <si>
    <t>Anexo V</t>
  </si>
  <si>
    <t>Verificaciòn in situ - Alto Paranà - Auditoria integral</t>
  </si>
  <si>
    <t>Verificaciòn in situ - Amanbay - Concepciòn - Auditoria integral</t>
  </si>
  <si>
    <t>Verificaciòn in situ - Ita Enramada -  Auditoria integral</t>
  </si>
  <si>
    <t>Informe final CGR  Resoluciòn 002/2020</t>
  </si>
  <si>
    <t>Fiscalizaciòn Especial Inmediata FEI al Ministerio del Interior y la Direcciòn General de Migraciones</t>
  </si>
  <si>
    <t>Recibido el 06/05/2024</t>
  </si>
  <si>
    <t>Verificaciòn in situ - Departamento de Alto Parana</t>
  </si>
  <si>
    <t>DGMM</t>
  </si>
  <si>
    <t>Recibido el 13/05/2024</t>
  </si>
  <si>
    <t>DTIC</t>
  </si>
  <si>
    <t>Informe DAI 26/2023</t>
  </si>
  <si>
    <t>Recibido el 04/04/2024</t>
  </si>
  <si>
    <t>Verificaciòn in situ - Departamento de Itapua</t>
  </si>
  <si>
    <t>Informe DAI 43/2023</t>
  </si>
  <si>
    <t>Ingresos - Recaudaciòn</t>
  </si>
  <si>
    <t>Informe DAI 40/2023</t>
  </si>
  <si>
    <t>Recibido el 04/04/2024 de DGAF</t>
  </si>
  <si>
    <t>Verificaciòn in situ - Departamento de Presidente Hayes</t>
  </si>
  <si>
    <t>Informe DAI 28/2023</t>
  </si>
  <si>
    <t>Verificaciòn in situ - Departamento de Ñeembucu y Misiones</t>
  </si>
  <si>
    <t>Informe DAI 32/2023</t>
  </si>
  <si>
    <t>Verificaciòn in situ - Departamento de Amambay</t>
  </si>
  <si>
    <t>Informe DAI 34/2023</t>
  </si>
  <si>
    <t>Verificaciòn in situ - Departamento de Canindeyu</t>
  </si>
  <si>
    <t>Informe DAI 33/2023</t>
  </si>
  <si>
    <t>Verificaciòn de fondo Fijo - Caja Chica</t>
  </si>
  <si>
    <t>Informe DAI 37/2023</t>
  </si>
  <si>
    <t>Verificaciòn de fondo Fijo - Caja Chica junio 2023</t>
  </si>
  <si>
    <t>Informe DAI 42/2023</t>
  </si>
  <si>
    <t>Verificaciòn de fondo Fijo - Caja Chica - diciembre 2023</t>
  </si>
  <si>
    <t>Informe DAI 35/2023</t>
  </si>
  <si>
    <t>Recibido el 16/04/2024 de DGAF</t>
  </si>
  <si>
    <t>Verificaciòn in situ - Mcal. Estigarribia Puesto de control Pozo Hondo e Infante Rivarola</t>
  </si>
  <si>
    <t>Informe DAI 29/2023</t>
  </si>
  <si>
    <t>Verificaciòn in situ - Aeropuerto guarani, puente de la amistad y 3 fronteras</t>
  </si>
  <si>
    <t>Recibido el 11/04/2024 de DTIC</t>
  </si>
  <si>
    <t>Informe DAI 05/2023</t>
  </si>
  <si>
    <t>Ingresos - Recaudaciòn Puesto de control Nanawa</t>
  </si>
  <si>
    <t xml:space="preserve">Verificaciòn in situ - Mcal. Estigarribia </t>
  </si>
  <si>
    <t>Verificaciòn in situ - puesto de control Santa Elena</t>
  </si>
  <si>
    <t>Informe DAI 45/2023</t>
  </si>
  <si>
    <t>Verirific.in situ Itapua, alto Parana, Ñeembucu, Canindeyu, Concepciòn, Boqueron y Pte.Hayes</t>
  </si>
  <si>
    <t>https://transparencia.senac.gov.py/gestion-cumplimiento</t>
  </si>
  <si>
    <t>Culminación de la Investigación preliminar de: 1) denuncia realizada conforme al Ticket Nº 16018, con la aplicación de la siguiente sanción: suspensión de trabajo y salario por dos dias a un personal contratado(Escrito Conclusivo Nº UTA/DNM Nº 03/2024 de fecha 22/04/2024.  2) infome de Director General de Movimiento Migratorio sobre una sitiuación irregular, acontecida en el puesto de control migratorio del Puente Internacional San Roque Gonzalez de Santacruz, que derivó en la sanción de: suspensión de trabajo y salario por tres días a una personal contratada(Escrito Conclusivo UTA/DNM Nº 04/2024 de fecha 22/04/2024. La Dirección de  Transparencia y Anticorrupción  ha desestimado la denuncia realizada segun Ticket Nº 16845: La denuncia hace referencia a supuesta solicitud de dinero a estudiantes brasileros, la misma aparentemente es solicitada por gestores, no por funcionarios de la institución en CDE.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</si>
</sst>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_);_(* \(#,##0\);_(* &quot;-&quot;??_);_(@_)"/>
  </numFmts>
  <fonts count="36">
    <font>
      <sz val="11"/>
      <color theme="1"/>
      <name val="Calibri"/>
      <charset val="134"/>
      <scheme val="minor"/>
    </font>
    <font>
      <sz val="11"/>
      <color theme="1"/>
      <name val="Calibri"/>
      <family val="2"/>
      <scheme val="minor"/>
    </font>
    <font>
      <sz val="8"/>
      <name val="Calibri"/>
      <family val="2"/>
      <scheme val="minor"/>
    </font>
    <font>
      <sz val="11"/>
      <color theme="1"/>
      <name val="Calibri"/>
      <family val="2"/>
      <scheme val="minor"/>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sz val="13"/>
      <color theme="1"/>
      <name val="Garamond"/>
      <family val="1"/>
    </font>
    <font>
      <sz val="10"/>
      <color theme="1"/>
      <name val="Garamond"/>
      <family val="1"/>
    </font>
    <font>
      <b/>
      <sz val="13"/>
      <color rgb="FF000000"/>
      <name val="Garamond"/>
      <family val="1"/>
    </font>
    <font>
      <b/>
      <sz val="13"/>
      <color theme="1"/>
      <name val="Garamond"/>
      <family val="1"/>
    </font>
    <font>
      <u/>
      <sz val="8.8000000000000007"/>
      <color theme="10"/>
      <name val="Calibri"/>
      <charset val="134"/>
    </font>
    <font>
      <b/>
      <sz val="14"/>
      <color theme="3" tint="0.39997558519241921"/>
      <name val="Calibri"/>
      <family val="2"/>
      <scheme val="minor"/>
    </font>
    <font>
      <sz val="8"/>
      <color theme="1"/>
      <name val="Arial"/>
      <family val="2"/>
    </font>
    <font>
      <b/>
      <sz val="10"/>
      <color rgb="FFFFFFFF"/>
      <name val="Arial"/>
      <family val="2"/>
    </font>
    <font>
      <b/>
      <sz val="10"/>
      <color rgb="FF000000"/>
      <name val="Arial"/>
      <family val="2"/>
    </font>
    <font>
      <sz val="10"/>
      <color theme="1"/>
      <name val="Arial"/>
      <family val="2"/>
    </font>
    <font>
      <sz val="11"/>
      <color theme="1"/>
      <name val="Calibri"/>
      <charset val="134"/>
      <scheme val="minor"/>
    </font>
    <font>
      <b/>
      <sz val="11"/>
      <color theme="1"/>
      <name val="Calibri"/>
      <family val="2"/>
      <scheme val="minor"/>
    </font>
    <font>
      <sz val="10"/>
      <color theme="1"/>
      <name val="Calibri"/>
      <family val="2"/>
      <scheme val="minor"/>
    </font>
    <font>
      <b/>
      <sz val="12"/>
      <color rgb="FF3F3F3F"/>
      <name val="Calibri"/>
      <family val="2"/>
      <scheme val="minor"/>
    </font>
    <font>
      <sz val="12"/>
      <color rgb="FF3F3F3F"/>
      <name val="Calibri"/>
      <family val="2"/>
      <scheme val="minor"/>
    </font>
    <font>
      <b/>
      <sz val="14"/>
      <color rgb="FF3F3F3F"/>
      <name val="Calibri"/>
      <family val="2"/>
      <scheme val="minor"/>
    </font>
    <font>
      <u/>
      <sz val="8"/>
      <color theme="10"/>
      <name val="Calibri"/>
      <family val="2"/>
    </font>
    <font>
      <sz val="10"/>
      <color theme="1"/>
      <name val="Times New Roman"/>
      <family val="1"/>
    </font>
    <font>
      <sz val="10"/>
      <color indexed="8"/>
      <name val="Garamond"/>
      <family val="1"/>
    </font>
    <font>
      <b/>
      <sz val="10"/>
      <color theme="1"/>
      <name val="Garamond"/>
      <family val="1"/>
    </font>
    <font>
      <u/>
      <sz val="10"/>
      <color theme="10"/>
      <name val="Calibri"/>
      <family val="2"/>
    </font>
    <font>
      <sz val="10"/>
      <name val="Garamond"/>
      <family val="1"/>
    </font>
    <font>
      <b/>
      <u/>
      <sz val="13"/>
      <name val="Garamond"/>
      <family val="1"/>
    </font>
  </fonts>
  <fills count="13">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0" tint="-0.3499862666707357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auto="1"/>
      </left>
      <right style="thin">
        <color auto="1"/>
      </right>
      <top/>
      <bottom/>
      <diagonal/>
    </border>
    <border>
      <left/>
      <right style="thin">
        <color theme="5" tint="-0.249977111117893"/>
      </right>
      <top/>
      <bottom style="thin">
        <color theme="5" tint="-0.249977111117893"/>
      </bottom>
      <diagonal/>
    </border>
    <border>
      <left style="thin">
        <color theme="5" tint="-0.249977111117893"/>
      </left>
      <right style="thin">
        <color theme="5" tint="-0.249977111117893"/>
      </right>
      <top/>
      <bottom style="thin">
        <color theme="5" tint="-0.249977111117893"/>
      </bottom>
      <diagonal/>
    </border>
    <border>
      <left style="thin">
        <color theme="5" tint="-0.249977111117893"/>
      </left>
      <right/>
      <top/>
      <bottom style="thin">
        <color theme="5" tint="-0.249977111117893"/>
      </bottom>
      <diagonal/>
    </border>
    <border>
      <left/>
      <right style="thin">
        <color theme="5" tint="-0.249977111117893"/>
      </right>
      <top style="thin">
        <color theme="5" tint="-0.249977111117893"/>
      </top>
      <bottom style="thin">
        <color theme="5" tint="-0.249977111117893"/>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5" tint="-0.249977111117893"/>
      </left>
      <right/>
      <top style="thin">
        <color theme="5" tint="-0.249977111117893"/>
      </top>
      <bottom style="thin">
        <color theme="5" tint="-0.249977111117893"/>
      </bottom>
      <diagonal/>
    </border>
    <border>
      <left/>
      <right style="thin">
        <color theme="5" tint="-0.249977111117893"/>
      </right>
      <top style="thin">
        <color theme="5" tint="-0.249977111117893"/>
      </top>
      <bottom/>
      <diagonal/>
    </border>
    <border>
      <left style="thin">
        <color theme="5" tint="-0.249977111117893"/>
      </left>
      <right style="thin">
        <color theme="5" tint="-0.249977111117893"/>
      </right>
      <top style="thin">
        <color theme="5" tint="-0.249977111117893"/>
      </top>
      <bottom/>
      <diagonal/>
    </border>
    <border>
      <left style="thin">
        <color theme="5" tint="-0.249977111117893"/>
      </left>
      <right/>
      <top style="thin">
        <color theme="5" tint="-0.249977111117893"/>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s>
  <cellStyleXfs count="5">
    <xf numFmtId="0" fontId="0" fillId="0" borderId="0">
      <alignment vertical="center"/>
    </xf>
    <xf numFmtId="9" fontId="3"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alignment vertical="top"/>
      <protection locked="0"/>
    </xf>
    <xf numFmtId="164" fontId="23" fillId="0" borderId="0" applyFont="0" applyFill="0" applyBorder="0" applyAlignment="0" applyProtection="0"/>
  </cellStyleXfs>
  <cellXfs count="254">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8" fillId="3" borderId="4" xfId="0" applyFont="1" applyFill="1" applyBorder="1" applyAlignment="1">
      <alignment horizontal="center" vertical="center"/>
    </xf>
    <xf numFmtId="0" fontId="10" fillId="0" borderId="0" xfId="0" applyFont="1">
      <alignment vertical="center"/>
    </xf>
    <xf numFmtId="0" fontId="11" fillId="0" borderId="0" xfId="0" applyFont="1">
      <alignment vertical="center"/>
    </xf>
    <xf numFmtId="0" fontId="10" fillId="5" borderId="1" xfId="0" applyFont="1" applyFill="1" applyBorder="1" applyAlignment="1">
      <alignment horizontal="justify" vertical="top" wrapText="1"/>
    </xf>
    <xf numFmtId="0" fontId="10" fillId="2" borderId="1" xfId="0" applyFont="1" applyFill="1" applyBorder="1" applyAlignment="1">
      <alignment horizontal="center" vertical="center"/>
    </xf>
    <xf numFmtId="0" fontId="8" fillId="3" borderId="0" xfId="0" applyFont="1" applyFill="1">
      <alignment vertical="center"/>
    </xf>
    <xf numFmtId="0" fontId="5" fillId="3" borderId="0" xfId="0" applyFont="1" applyFill="1">
      <alignment vertical="center"/>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8" fillId="3" borderId="0" xfId="0" applyFont="1" applyFill="1" applyAlignment="1">
      <alignment horizontal="center" vertical="center"/>
    </xf>
    <xf numFmtId="0" fontId="10" fillId="3" borderId="0" xfId="0" applyFont="1" applyFill="1" applyAlignment="1">
      <alignment horizontal="center" vertical="center"/>
    </xf>
    <xf numFmtId="0" fontId="10" fillId="2" borderId="1" xfId="0" applyFont="1" applyFill="1" applyBorder="1">
      <alignment vertical="center"/>
    </xf>
    <xf numFmtId="0" fontId="11" fillId="2" borderId="1" xfId="0" applyFont="1" applyFill="1" applyBorder="1">
      <alignment vertical="center"/>
    </xf>
    <xf numFmtId="0" fontId="10" fillId="2" borderId="1" xfId="0" applyFont="1" applyFill="1" applyBorder="1" applyAlignment="1" applyProtection="1">
      <alignment horizontal="center" vertical="center" wrapText="1"/>
      <protection locked="0"/>
    </xf>
    <xf numFmtId="0" fontId="8" fillId="4" borderId="0" xfId="0" applyFont="1" applyFill="1" applyAlignment="1">
      <alignment horizontal="center" vertical="center"/>
    </xf>
    <xf numFmtId="0" fontId="10" fillId="4" borderId="0" xfId="0" applyFont="1" applyFill="1" applyAlignment="1">
      <alignment horizontal="center" vertical="center"/>
    </xf>
    <xf numFmtId="0" fontId="8"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7" xfId="0" applyFont="1" applyFill="1" applyBorder="1" applyAlignment="1">
      <alignment horizontal="center" vertical="center"/>
    </xf>
    <xf numFmtId="0" fontId="8" fillId="0" borderId="0" xfId="0" applyFont="1" applyProtection="1">
      <alignment vertical="center"/>
      <protection locked="0"/>
    </xf>
    <xf numFmtId="0" fontId="5" fillId="0" borderId="0" xfId="0" applyFont="1" applyProtection="1">
      <alignment vertical="center"/>
      <protection locked="0"/>
    </xf>
    <xf numFmtId="0" fontId="8" fillId="0" borderId="0" xfId="0" applyFont="1" applyAlignment="1">
      <alignment horizontal="center" vertical="center"/>
    </xf>
    <xf numFmtId="0" fontId="8" fillId="9" borderId="1" xfId="0" applyFont="1" applyFill="1" applyBorder="1">
      <alignment vertical="center"/>
    </xf>
    <xf numFmtId="0" fontId="14" fillId="9" borderId="1" xfId="0" applyFont="1" applyFill="1" applyBorder="1" applyAlignment="1">
      <alignment vertical="center" wrapText="1"/>
    </xf>
    <xf numFmtId="0" fontId="9" fillId="9" borderId="11" xfId="0" applyFont="1" applyFill="1" applyBorder="1">
      <alignment vertical="center"/>
    </xf>
    <xf numFmtId="0" fontId="5" fillId="0" borderId="0" xfId="0" applyFont="1">
      <alignment vertical="center"/>
    </xf>
    <xf numFmtId="0" fontId="8" fillId="0" borderId="0" xfId="0" applyFont="1">
      <alignment vertical="center"/>
    </xf>
    <xf numFmtId="0" fontId="5" fillId="9" borderId="1" xfId="0" applyFont="1" applyFill="1" applyBorder="1" applyAlignment="1">
      <alignment horizontal="center" vertical="center" wrapText="1"/>
    </xf>
    <xf numFmtId="0" fontId="5" fillId="9" borderId="1" xfId="0" applyFont="1" applyFill="1" applyBorder="1" applyAlignment="1">
      <alignment horizontal="center" vertical="center"/>
    </xf>
    <xf numFmtId="0" fontId="19" fillId="0" borderId="0" xfId="0" applyFont="1" applyAlignment="1"/>
    <xf numFmtId="0" fontId="20" fillId="10" borderId="12" xfId="0" applyFont="1" applyFill="1" applyBorder="1" applyAlignment="1">
      <alignment horizontal="center" vertical="center" wrapText="1"/>
    </xf>
    <xf numFmtId="14" fontId="21" fillId="11" borderId="12" xfId="0" applyNumberFormat="1" applyFont="1" applyFill="1" applyBorder="1" applyAlignment="1">
      <alignment horizontal="center" vertical="center" wrapText="1"/>
    </xf>
    <xf numFmtId="0" fontId="22" fillId="0" borderId="12"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9" fontId="24" fillId="12" borderId="1" xfId="0" applyNumberFormat="1" applyFont="1" applyFill="1" applyBorder="1" applyAlignment="1">
      <alignment wrapText="1"/>
    </xf>
    <xf numFmtId="0" fontId="0" fillId="9" borderId="10" xfId="0" applyFill="1" applyBorder="1" applyAlignment="1"/>
    <xf numFmtId="0" fontId="0" fillId="9" borderId="13" xfId="0" applyFill="1" applyBorder="1" applyAlignment="1"/>
    <xf numFmtId="9" fontId="0" fillId="9" borderId="13" xfId="0" applyNumberFormat="1" applyFill="1" applyBorder="1" applyAlignment="1">
      <alignment horizontal="left" vertical="center"/>
    </xf>
    <xf numFmtId="0" fontId="29" fillId="9" borderId="1" xfId="3" applyFont="1" applyFill="1" applyBorder="1" applyAlignment="1" applyProtection="1">
      <alignment horizontal="left" vertical="center" wrapText="1"/>
    </xf>
    <xf numFmtId="0" fontId="26" fillId="9" borderId="14" xfId="0" applyFont="1" applyFill="1" applyBorder="1" applyAlignment="1">
      <alignment horizontal="center" vertical="center" wrapText="1"/>
    </xf>
    <xf numFmtId="3" fontId="26" fillId="9" borderId="15" xfId="0" applyNumberFormat="1" applyFont="1" applyFill="1" applyBorder="1" applyAlignment="1">
      <alignment horizontal="center" vertical="center"/>
    </xf>
    <xf numFmtId="3" fontId="26" fillId="9" borderId="15" xfId="0" applyNumberFormat="1" applyFont="1" applyFill="1" applyBorder="1" applyAlignment="1">
      <alignment horizontal="center" vertical="center" wrapText="1"/>
    </xf>
    <xf numFmtId="3" fontId="26" fillId="9" borderId="16" xfId="0" applyNumberFormat="1" applyFont="1" applyFill="1" applyBorder="1" applyAlignment="1">
      <alignment horizontal="center" vertical="center" wrapText="1"/>
    </xf>
    <xf numFmtId="0" fontId="27" fillId="9" borderId="17" xfId="0" applyFont="1" applyFill="1" applyBorder="1" applyAlignment="1">
      <alignment horizontal="left" wrapText="1"/>
    </xf>
    <xf numFmtId="3" fontId="27" fillId="9" borderId="18" xfId="0" applyNumberFormat="1" applyFont="1" applyFill="1" applyBorder="1" applyAlignment="1">
      <alignment horizontal="center" vertical="center"/>
    </xf>
    <xf numFmtId="3" fontId="27" fillId="9" borderId="18" xfId="0" applyNumberFormat="1" applyFont="1" applyFill="1" applyBorder="1" applyAlignment="1">
      <alignment horizontal="center" vertical="center" wrapText="1"/>
    </xf>
    <xf numFmtId="3" fontId="27" fillId="9" borderId="19" xfId="0" applyNumberFormat="1" applyFont="1" applyFill="1" applyBorder="1" applyAlignment="1">
      <alignment horizontal="center" vertical="center" wrapText="1"/>
    </xf>
    <xf numFmtId="0" fontId="28" fillId="9" borderId="20" xfId="0" applyFont="1" applyFill="1" applyBorder="1" applyAlignment="1">
      <alignment horizontal="center"/>
    </xf>
    <xf numFmtId="3" fontId="26" fillId="9" borderId="21" xfId="0" applyNumberFormat="1" applyFont="1" applyFill="1" applyBorder="1" applyAlignment="1">
      <alignment horizontal="center" vertical="center"/>
    </xf>
    <xf numFmtId="3" fontId="26" fillId="9" borderId="21" xfId="0" applyNumberFormat="1" applyFont="1" applyFill="1" applyBorder="1" applyAlignment="1">
      <alignment horizontal="center" vertical="center" wrapText="1"/>
    </xf>
    <xf numFmtId="3" fontId="26" fillId="9" borderId="22" xfId="0" applyNumberFormat="1" applyFont="1" applyFill="1" applyBorder="1" applyAlignment="1">
      <alignment horizontal="center" vertical="center" wrapText="1"/>
    </xf>
    <xf numFmtId="0" fontId="14" fillId="9" borderId="1" xfId="0" applyFont="1" applyFill="1" applyBorder="1" applyAlignment="1">
      <alignment horizontal="center" vertical="center" wrapText="1"/>
    </xf>
    <xf numFmtId="0" fontId="30" fillId="9" borderId="1" xfId="0" applyFont="1" applyFill="1" applyBorder="1" applyAlignment="1">
      <alignment vertical="center" wrapText="1"/>
    </xf>
    <xf numFmtId="9" fontId="14" fillId="9" borderId="1" xfId="1" applyFont="1" applyFill="1" applyBorder="1" applyAlignment="1">
      <alignment horizontal="center" vertical="center" wrapText="1"/>
    </xf>
    <xf numFmtId="0" fontId="14" fillId="9" borderId="1" xfId="0" applyFont="1" applyFill="1" applyBorder="1" applyAlignment="1">
      <alignment horizontal="center" vertical="center"/>
    </xf>
    <xf numFmtId="9" fontId="14" fillId="9" borderId="1" xfId="1" applyFont="1" applyFill="1" applyBorder="1" applyAlignment="1">
      <alignment vertical="center"/>
    </xf>
    <xf numFmtId="0" fontId="31" fillId="9" borderId="1" xfId="0" applyFont="1" applyFill="1" applyBorder="1" applyAlignment="1">
      <alignment horizontal="center" vertical="center" wrapText="1"/>
    </xf>
    <xf numFmtId="9" fontId="14" fillId="9" borderId="1" xfId="1" applyFont="1" applyFill="1" applyBorder="1" applyAlignment="1">
      <alignment horizontal="center" vertical="center"/>
    </xf>
    <xf numFmtId="9" fontId="14" fillId="9" borderId="1" xfId="0" applyNumberFormat="1" applyFont="1" applyFill="1" applyBorder="1" applyAlignment="1">
      <alignment horizontal="center" vertical="center" wrapText="1"/>
    </xf>
    <xf numFmtId="0" fontId="31" fillId="9" borderId="1" xfId="0" applyFont="1" applyFill="1" applyBorder="1" applyAlignment="1">
      <alignment horizontal="center" vertical="center"/>
    </xf>
    <xf numFmtId="9" fontId="31" fillId="9" borderId="1" xfId="1" applyFont="1" applyFill="1" applyBorder="1" applyAlignment="1">
      <alignment horizontal="center" vertical="center"/>
    </xf>
    <xf numFmtId="0" fontId="14" fillId="9" borderId="1" xfId="0" applyFont="1" applyFill="1" applyBorder="1">
      <alignment vertical="center"/>
    </xf>
    <xf numFmtId="0" fontId="32" fillId="9" borderId="1" xfId="0" applyFont="1" applyFill="1" applyBorder="1">
      <alignment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32" fillId="9" borderId="1" xfId="0" applyFont="1" applyFill="1" applyBorder="1" applyAlignment="1">
      <alignment horizontal="center" vertical="center"/>
    </xf>
    <xf numFmtId="14" fontId="14" fillId="9" borderId="1" xfId="0" applyNumberFormat="1" applyFont="1" applyFill="1" applyBorder="1" applyAlignment="1">
      <alignment horizontal="center" vertical="center"/>
    </xf>
    <xf numFmtId="14" fontId="14" fillId="9" borderId="1" xfId="0" applyNumberFormat="1" applyFont="1" applyFill="1" applyBorder="1" applyAlignment="1">
      <alignment horizontal="center" vertical="center" wrapText="1"/>
    </xf>
    <xf numFmtId="14" fontId="14" fillId="9" borderId="1" xfId="0" applyNumberFormat="1" applyFont="1" applyFill="1" applyBorder="1">
      <alignment vertical="center"/>
    </xf>
    <xf numFmtId="0" fontId="32" fillId="9" borderId="2" xfId="0" applyFont="1" applyFill="1" applyBorder="1" applyAlignment="1">
      <alignment horizontal="center" vertical="center"/>
    </xf>
    <xf numFmtId="0" fontId="32" fillId="9" borderId="1" xfId="0" applyFont="1" applyFill="1" applyBorder="1" applyAlignment="1"/>
    <xf numFmtId="0" fontId="32" fillId="9" borderId="1" xfId="0" applyFont="1" applyFill="1" applyBorder="1" applyAlignment="1">
      <alignment wrapText="1"/>
    </xf>
    <xf numFmtId="3" fontId="32" fillId="9" borderId="1" xfId="0" applyNumberFormat="1" applyFont="1" applyFill="1" applyBorder="1" applyAlignment="1"/>
    <xf numFmtId="0" fontId="14" fillId="9" borderId="1" xfId="0" applyFont="1" applyFill="1" applyBorder="1" applyAlignment="1"/>
    <xf numFmtId="3" fontId="14" fillId="9" borderId="1" xfId="0" applyNumberFormat="1" applyFont="1" applyFill="1" applyBorder="1" applyAlignment="1"/>
    <xf numFmtId="0" fontId="14" fillId="9" borderId="1" xfId="0" applyFont="1" applyFill="1" applyBorder="1" applyAlignment="1">
      <alignment wrapText="1"/>
    </xf>
    <xf numFmtId="0" fontId="34" fillId="9" borderId="1" xfId="0" applyFont="1" applyFill="1" applyBorder="1">
      <alignment vertical="center"/>
    </xf>
    <xf numFmtId="0" fontId="34" fillId="9" borderId="1" xfId="0" applyFont="1" applyFill="1" applyBorder="1" applyAlignment="1">
      <alignment horizontal="left" vertical="center"/>
    </xf>
    <xf numFmtId="0" fontId="32" fillId="9" borderId="1" xfId="0" applyFont="1" applyFill="1" applyBorder="1" applyAlignment="1">
      <alignment horizontal="right" wrapText="1"/>
    </xf>
    <xf numFmtId="0" fontId="32" fillId="9" borderId="1" xfId="0" applyFont="1" applyFill="1" applyBorder="1" applyAlignment="1">
      <alignment horizontal="center"/>
    </xf>
    <xf numFmtId="0" fontId="14" fillId="9" borderId="1" xfId="0" applyFont="1" applyFill="1" applyBorder="1" applyAlignment="1">
      <alignment horizontal="center" vertical="top" wrapText="1"/>
    </xf>
    <xf numFmtId="0" fontId="16" fillId="9" borderId="2" xfId="0" applyFont="1" applyFill="1" applyBorder="1">
      <alignment vertical="center"/>
    </xf>
    <xf numFmtId="0" fontId="16" fillId="9" borderId="1" xfId="0" applyFont="1" applyFill="1" applyBorder="1">
      <alignment vertical="center"/>
    </xf>
    <xf numFmtId="0" fontId="11" fillId="7" borderId="1" xfId="0" applyFont="1" applyFill="1" applyBorder="1" applyAlignment="1">
      <alignment horizontal="center" vertical="center" wrapText="1"/>
    </xf>
    <xf numFmtId="0" fontId="11" fillId="7" borderId="1" xfId="0" applyFont="1" applyFill="1" applyBorder="1">
      <alignment vertical="center"/>
    </xf>
    <xf numFmtId="3" fontId="14" fillId="9" borderId="1" xfId="0" applyNumberFormat="1" applyFont="1" applyFill="1" applyBorder="1" applyAlignment="1">
      <alignment horizontal="center" vertical="center"/>
    </xf>
    <xf numFmtId="15" fontId="14" fillId="9" borderId="1" xfId="0" applyNumberFormat="1" applyFont="1" applyFill="1" applyBorder="1" applyAlignment="1">
      <alignment horizontal="center" vertical="center"/>
    </xf>
    <xf numFmtId="165" fontId="14" fillId="9" borderId="1" xfId="4" applyNumberFormat="1" applyFont="1" applyFill="1" applyBorder="1" applyAlignment="1">
      <alignment horizontal="center" vertical="center" wrapText="1"/>
    </xf>
    <xf numFmtId="165" fontId="14" fillId="9" borderId="1" xfId="4" applyNumberFormat="1" applyFont="1" applyFill="1" applyBorder="1" applyAlignment="1">
      <alignment horizontal="center" vertical="center"/>
    </xf>
    <xf numFmtId="0" fontId="8" fillId="9" borderId="1" xfId="0" applyFont="1" applyFill="1" applyBorder="1" applyAlignment="1">
      <alignment vertical="center" wrapText="1"/>
    </xf>
    <xf numFmtId="14" fontId="8" fillId="9" borderId="1" xfId="0" applyNumberFormat="1" applyFont="1" applyFill="1" applyBorder="1">
      <alignment vertical="center"/>
    </xf>
    <xf numFmtId="14" fontId="8" fillId="9"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32" fillId="9" borderId="2" xfId="0" applyFont="1" applyFill="1" applyBorder="1" applyAlignment="1">
      <alignment horizontal="center" vertical="center"/>
    </xf>
    <xf numFmtId="0" fontId="11" fillId="2" borderId="1" xfId="0" applyFont="1" applyFill="1" applyBorder="1" applyAlignment="1">
      <alignment horizontal="center" vertical="center"/>
    </xf>
    <xf numFmtId="0" fontId="5" fillId="0" borderId="0" xfId="0" applyFont="1" applyAlignment="1">
      <alignment horizontal="center" vertical="center"/>
    </xf>
    <xf numFmtId="0" fontId="8" fillId="9" borderId="2" xfId="0" applyFont="1" applyFill="1" applyBorder="1" applyAlignment="1">
      <alignment horizontal="center" vertical="center"/>
    </xf>
    <xf numFmtId="0" fontId="8" fillId="9" borderId="5" xfId="0" applyFont="1" applyFill="1" applyBorder="1" applyAlignment="1">
      <alignment horizontal="center" vertical="center"/>
    </xf>
    <xf numFmtId="0" fontId="8" fillId="9" borderId="3" xfId="0"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2" xfId="0" applyFont="1" applyFill="1" applyBorder="1" applyAlignment="1">
      <alignment horizontal="center" vertical="center" wrapText="1"/>
    </xf>
    <xf numFmtId="0" fontId="25"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14" fillId="9" borderId="5"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9" borderId="1" xfId="0" applyFont="1" applyFill="1" applyBorder="1" applyAlignment="1">
      <alignment horizontal="left" vertical="center" wrapText="1"/>
    </xf>
    <xf numFmtId="0" fontId="8" fillId="9" borderId="2" xfId="0" applyFont="1" applyFill="1" applyBorder="1" applyAlignment="1" applyProtection="1">
      <alignment horizontal="center" vertical="center"/>
      <protection locked="0"/>
    </xf>
    <xf numFmtId="0" fontId="8" fillId="9" borderId="3" xfId="0" applyFont="1" applyFill="1" applyBorder="1" applyAlignment="1" applyProtection="1">
      <alignment horizontal="center" vertical="center"/>
      <protection locked="0"/>
    </xf>
    <xf numFmtId="0" fontId="8" fillId="9" borderId="2" xfId="0" applyFont="1" applyFill="1" applyBorder="1" applyAlignment="1" applyProtection="1">
      <alignment horizontal="center" vertical="center" wrapText="1"/>
      <protection locked="0"/>
    </xf>
    <xf numFmtId="0" fontId="8" fillId="9" borderId="3" xfId="0" applyFont="1" applyFill="1" applyBorder="1" applyAlignment="1" applyProtection="1">
      <alignment horizontal="center" vertical="center" wrapText="1"/>
      <protection locked="0"/>
    </xf>
    <xf numFmtId="0" fontId="8" fillId="9" borderId="6" xfId="0" applyFont="1" applyFill="1" applyBorder="1" applyAlignment="1" applyProtection="1">
      <alignment horizontal="center" vertical="center"/>
      <protection locked="0"/>
    </xf>
    <xf numFmtId="0" fontId="8" fillId="9" borderId="8" xfId="0" applyFont="1" applyFill="1" applyBorder="1" applyAlignment="1" applyProtection="1">
      <alignment horizontal="center" vertical="center"/>
      <protection locked="0"/>
    </xf>
    <xf numFmtId="0" fontId="8" fillId="9" borderId="7" xfId="0" applyFont="1" applyFill="1" applyBorder="1" applyAlignment="1" applyProtection="1">
      <alignment horizontal="center" vertical="center"/>
      <protection locked="0"/>
    </xf>
    <xf numFmtId="0" fontId="8" fillId="9" borderId="11" xfId="0" applyFont="1" applyFill="1" applyBorder="1" applyAlignment="1" applyProtection="1">
      <alignment horizontal="center" vertical="center"/>
      <protection locked="0"/>
    </xf>
    <xf numFmtId="0" fontId="8" fillId="9" borderId="4" xfId="0" applyFont="1" applyFill="1" applyBorder="1" applyAlignment="1" applyProtection="1">
      <alignment horizontal="center" vertical="center"/>
      <protection locked="0"/>
    </xf>
    <xf numFmtId="0" fontId="8" fillId="9" borderId="25" xfId="0" applyFont="1" applyFill="1" applyBorder="1" applyAlignment="1" applyProtection="1">
      <alignment horizontal="center" vertical="center"/>
      <protection locked="0"/>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8" fillId="9" borderId="1" xfId="0" applyFont="1" applyFill="1" applyBorder="1" applyAlignment="1">
      <alignment horizontal="center" vertical="center"/>
    </xf>
    <xf numFmtId="0" fontId="10" fillId="9" borderId="1" xfId="0" applyFont="1" applyFill="1" applyBorder="1" applyAlignment="1">
      <alignment horizontal="center" vertical="center"/>
    </xf>
    <xf numFmtId="0" fontId="16" fillId="6" borderId="1" xfId="0" applyFont="1" applyFill="1" applyBorder="1" applyAlignment="1">
      <alignment horizontal="center" vertical="center"/>
    </xf>
    <xf numFmtId="0" fontId="16" fillId="7" borderId="1" xfId="0" applyFont="1" applyFill="1" applyBorder="1" applyAlignment="1">
      <alignment horizontal="center" vertical="center"/>
    </xf>
    <xf numFmtId="0" fontId="25" fillId="0" borderId="5" xfId="0" applyFont="1" applyBorder="1" applyAlignment="1">
      <alignment horizontal="center" vertical="center"/>
    </xf>
    <xf numFmtId="0" fontId="25" fillId="0" borderId="3" xfId="0" applyFont="1" applyBorder="1" applyAlignment="1">
      <alignment horizontal="center" vertical="center"/>
    </xf>
    <xf numFmtId="0" fontId="17" fillId="9" borderId="23" xfId="3" applyFill="1" applyBorder="1" applyAlignment="1" applyProtection="1">
      <alignment horizontal="center" vertical="center" wrapText="1"/>
    </xf>
    <xf numFmtId="0" fontId="10" fillId="9" borderId="24" xfId="0" applyFont="1" applyFill="1" applyBorder="1" applyAlignment="1">
      <alignment horizontal="center" vertical="center" wrapText="1"/>
    </xf>
    <xf numFmtId="0" fontId="10" fillId="9" borderId="23" xfId="0" applyFont="1" applyFill="1" applyBorder="1" applyAlignment="1">
      <alignment horizontal="center" vertical="center" wrapText="1"/>
    </xf>
    <xf numFmtId="0" fontId="33" fillId="9" borderId="1" xfId="3" applyFont="1" applyFill="1" applyBorder="1" applyAlignment="1" applyProtection="1">
      <alignment horizontal="center" vertical="center" wrapText="1"/>
    </xf>
    <xf numFmtId="0" fontId="12" fillId="7" borderId="9" xfId="0" applyFont="1" applyFill="1" applyBorder="1" applyAlignment="1">
      <alignment horizontal="center" vertical="center"/>
    </xf>
    <xf numFmtId="0" fontId="17" fillId="9" borderId="1" xfId="3" applyFill="1" applyBorder="1" applyAlignment="1" applyProtection="1">
      <alignment horizontal="center" vertical="center" wrapText="1"/>
    </xf>
    <xf numFmtId="0" fontId="10" fillId="9" borderId="1" xfId="0" applyFont="1" applyFill="1" applyBorder="1" applyAlignment="1">
      <alignment horizontal="center" vertical="center" wrapText="1"/>
    </xf>
    <xf numFmtId="0" fontId="33" fillId="9" borderId="2" xfId="3" applyFont="1" applyFill="1" applyBorder="1" applyAlignment="1" applyProtection="1">
      <alignment horizontal="center" vertical="center" wrapText="1"/>
    </xf>
    <xf numFmtId="0" fontId="17" fillId="9" borderId="2" xfId="3" applyFill="1" applyBorder="1" applyAlignment="1" applyProtection="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9" borderId="2" xfId="0" applyFont="1" applyFill="1" applyBorder="1" applyAlignment="1">
      <alignment horizontal="center" vertical="center"/>
    </xf>
    <xf numFmtId="0" fontId="10" fillId="9" borderId="5" xfId="0" applyFont="1" applyFill="1" applyBorder="1" applyAlignment="1">
      <alignment horizontal="center" vertical="center"/>
    </xf>
    <xf numFmtId="0" fontId="10" fillId="9" borderId="3" xfId="0" applyFont="1" applyFill="1" applyBorder="1" applyAlignment="1">
      <alignment horizontal="center" vertical="center"/>
    </xf>
    <xf numFmtId="0" fontId="10" fillId="9" borderId="2"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32" fillId="7" borderId="1" xfId="0" applyFont="1" applyFill="1" applyBorder="1" applyAlignment="1">
      <alignment horizontal="center" vertical="top"/>
    </xf>
    <xf numFmtId="0" fontId="32" fillId="7" borderId="1" xfId="0" applyFont="1" applyFill="1" applyBorder="1" applyAlignment="1">
      <alignment horizontal="center" vertical="top" wrapText="1"/>
    </xf>
    <xf numFmtId="0" fontId="14" fillId="7" borderId="1" xfId="0" applyFont="1" applyFill="1" applyBorder="1" applyAlignment="1">
      <alignment horizontal="center" vertical="center"/>
    </xf>
    <xf numFmtId="0" fontId="8" fillId="9" borderId="1" xfId="0" applyFont="1" applyFill="1" applyBorder="1" applyAlignment="1">
      <alignment horizontal="center" vertical="center" wrapText="1"/>
    </xf>
    <xf numFmtId="0" fontId="12" fillId="7" borderId="1" xfId="0" applyFont="1" applyFill="1" applyBorder="1" applyAlignment="1">
      <alignment horizontal="center" vertical="center"/>
    </xf>
    <xf numFmtId="0" fontId="15" fillId="8" borderId="2" xfId="0" applyFont="1" applyFill="1" applyBorder="1" applyAlignment="1" applyProtection="1">
      <alignment horizontal="center" vertical="center"/>
      <protection locked="0"/>
    </xf>
    <xf numFmtId="0" fontId="15" fillId="8" borderId="5" xfId="0" applyFont="1" applyFill="1" applyBorder="1" applyAlignment="1" applyProtection="1">
      <alignment horizontal="center" vertical="center"/>
      <protection locked="0"/>
    </xf>
    <xf numFmtId="0" fontId="15" fillId="8" borderId="3"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6" fillId="5" borderId="2"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1" xfId="0" applyFont="1" applyFill="1" applyBorder="1" applyAlignment="1">
      <alignment horizontal="center" vertical="center"/>
    </xf>
    <xf numFmtId="0" fontId="13" fillId="5" borderId="1" xfId="0" applyFont="1" applyFill="1" applyBorder="1" applyAlignment="1">
      <alignment horizontal="center"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6" fillId="7" borderId="2" xfId="0" applyFont="1" applyFill="1" applyBorder="1" applyAlignment="1" applyProtection="1">
      <alignment horizontal="center" vertical="center"/>
      <protection locked="0"/>
    </xf>
    <xf numFmtId="0" fontId="16" fillId="7" borderId="5" xfId="0" applyFont="1" applyFill="1" applyBorder="1" applyAlignment="1" applyProtection="1">
      <alignment horizontal="center" vertical="center"/>
      <protection locked="0"/>
    </xf>
    <xf numFmtId="0" fontId="16" fillId="7" borderId="3" xfId="0" applyFont="1" applyFill="1" applyBorder="1" applyAlignment="1" applyProtection="1">
      <alignment horizontal="center" vertical="center"/>
      <protection locked="0"/>
    </xf>
    <xf numFmtId="0" fontId="12" fillId="6" borderId="1" xfId="0" applyFont="1" applyFill="1" applyBorder="1" applyAlignment="1">
      <alignment horizontal="center" vertical="center"/>
    </xf>
    <xf numFmtId="0" fontId="5"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9" fontId="32" fillId="9" borderId="1" xfId="0" applyNumberFormat="1" applyFont="1" applyFill="1" applyBorder="1" applyAlignment="1">
      <alignment horizontal="center" vertical="center" wrapText="1"/>
    </xf>
    <xf numFmtId="0" fontId="32" fillId="9"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35" fillId="6" borderId="1"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10" xfId="0" applyFont="1" applyFill="1" applyBorder="1" applyAlignment="1">
      <alignment horizontal="center" vertical="center"/>
    </xf>
    <xf numFmtId="0" fontId="16" fillId="5" borderId="9" xfId="0" applyFont="1" applyFill="1" applyBorder="1" applyAlignment="1">
      <alignment horizontal="center" vertical="center"/>
    </xf>
    <xf numFmtId="0" fontId="17" fillId="9" borderId="1" xfId="3" applyFill="1" applyBorder="1" applyAlignment="1" applyProtection="1">
      <alignment horizontal="center" vertical="center"/>
    </xf>
    <xf numFmtId="0" fontId="7" fillId="9" borderId="1" xfId="0" applyFont="1" applyFill="1" applyBorder="1" applyAlignment="1">
      <alignment horizontal="center" vertical="center"/>
    </xf>
    <xf numFmtId="0" fontId="32" fillId="9" borderId="1" xfId="0" applyFont="1" applyFill="1" applyBorder="1" applyAlignment="1">
      <alignment horizontal="center" vertical="center"/>
    </xf>
    <xf numFmtId="0" fontId="14" fillId="9" borderId="5" xfId="0" applyFont="1" applyFill="1" applyBorder="1" applyAlignment="1">
      <alignment horizontal="center" vertical="center"/>
    </xf>
    <xf numFmtId="0" fontId="14" fillId="9" borderId="2" xfId="0" applyFont="1" applyFill="1" applyBorder="1" applyAlignment="1">
      <alignment horizontal="left" vertical="center"/>
    </xf>
    <xf numFmtId="0" fontId="14" fillId="9" borderId="5" xfId="0" applyFont="1" applyFill="1" applyBorder="1" applyAlignment="1">
      <alignment horizontal="left" vertical="center"/>
    </xf>
    <xf numFmtId="0" fontId="14" fillId="9" borderId="3" xfId="0" applyFont="1" applyFill="1" applyBorder="1" applyAlignment="1">
      <alignment horizontal="left" vertical="center"/>
    </xf>
    <xf numFmtId="0" fontId="32" fillId="9" borderId="1" xfId="0" applyFont="1" applyFill="1" applyBorder="1" applyAlignment="1">
      <alignment horizontal="center" vertical="top" wrapText="1"/>
    </xf>
    <xf numFmtId="0" fontId="10" fillId="5" borderId="6" xfId="0" applyFont="1" applyFill="1" applyBorder="1" applyAlignment="1">
      <alignment horizontal="center" vertical="top" wrapText="1"/>
    </xf>
    <xf numFmtId="0" fontId="10" fillId="5" borderId="7" xfId="0" applyFont="1" applyFill="1" applyBorder="1" applyAlignment="1">
      <alignment horizontal="center" vertical="top" wrapText="1"/>
    </xf>
    <xf numFmtId="0" fontId="10" fillId="5" borderId="1" xfId="0" applyFont="1" applyFill="1" applyBorder="1" applyAlignment="1">
      <alignment horizontal="center" vertical="center"/>
    </xf>
    <xf numFmtId="0" fontId="32" fillId="9" borderId="2" xfId="0" applyFont="1" applyFill="1" applyBorder="1" applyAlignment="1">
      <alignment horizontal="center" vertical="top" wrapText="1"/>
    </xf>
    <xf numFmtId="0" fontId="32" fillId="9" borderId="3" xfId="0" applyFont="1" applyFill="1" applyBorder="1" applyAlignment="1">
      <alignment horizontal="center" vertical="top" wrapText="1"/>
    </xf>
    <xf numFmtId="0" fontId="32" fillId="9" borderId="2" xfId="0" applyFont="1" applyFill="1" applyBorder="1" applyAlignment="1">
      <alignment horizontal="center" vertical="center"/>
    </xf>
    <xf numFmtId="0" fontId="32" fillId="9" borderId="3" xfId="0" applyFont="1" applyFill="1" applyBorder="1" applyAlignment="1">
      <alignment horizontal="center" vertical="center"/>
    </xf>
    <xf numFmtId="9" fontId="14" fillId="9" borderId="1" xfId="0" applyNumberFormat="1" applyFont="1" applyFill="1" applyBorder="1" applyAlignment="1">
      <alignment horizontal="center" vertical="center" wrapText="1"/>
    </xf>
    <xf numFmtId="9" fontId="14" fillId="9" borderId="2" xfId="0" applyNumberFormat="1" applyFont="1" applyFill="1" applyBorder="1" applyAlignment="1">
      <alignment horizontal="center" vertical="center" wrapText="1"/>
    </xf>
    <xf numFmtId="0" fontId="17" fillId="9" borderId="6" xfId="3" applyFill="1" applyBorder="1" applyAlignment="1" applyProtection="1">
      <alignment horizontal="center" vertical="center" wrapText="1"/>
    </xf>
    <xf numFmtId="0" fontId="10" fillId="9" borderId="7"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25" xfId="0" applyFont="1" applyFill="1" applyBorder="1" applyAlignment="1">
      <alignment horizontal="center" vertical="center" wrapText="1"/>
    </xf>
    <xf numFmtId="0" fontId="18" fillId="0" borderId="0" xfId="0" applyFont="1" applyAlignment="1">
      <alignment horizontal="center" readingOrder="1"/>
    </xf>
    <xf numFmtId="0" fontId="5" fillId="9" borderId="6" xfId="0" applyFont="1" applyFill="1" applyBorder="1" applyAlignment="1">
      <alignment horizontal="center" vertical="center"/>
    </xf>
    <xf numFmtId="0" fontId="5" fillId="9" borderId="8"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23" xfId="0" applyFont="1" applyFill="1" applyBorder="1" applyAlignment="1">
      <alignment horizontal="center" vertical="center"/>
    </xf>
    <xf numFmtId="0" fontId="5" fillId="9" borderId="0" xfId="0" applyFont="1" applyFill="1" applyBorder="1" applyAlignment="1">
      <alignment horizontal="center" vertical="center"/>
    </xf>
    <xf numFmtId="0" fontId="5" fillId="9" borderId="24" xfId="0" applyFont="1" applyFill="1" applyBorder="1" applyAlignment="1">
      <alignment horizontal="center" vertical="center"/>
    </xf>
    <xf numFmtId="0" fontId="5" fillId="9" borderId="11"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5" xfId="0" applyFont="1" applyFill="1" applyBorder="1" applyAlignment="1">
      <alignment horizontal="center" vertical="center"/>
    </xf>
    <xf numFmtId="0" fontId="14" fillId="9" borderId="10" xfId="0" applyFont="1" applyFill="1" applyBorder="1" applyAlignment="1">
      <alignment horizontal="center" vertical="center" wrapText="1"/>
    </xf>
    <xf numFmtId="0" fontId="14" fillId="9" borderId="13"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2" xfId="0" applyFont="1" applyFill="1" applyBorder="1" applyAlignment="1" applyProtection="1">
      <alignment horizontal="center" vertical="center"/>
      <protection locked="0"/>
    </xf>
    <xf numFmtId="0" fontId="14" fillId="9" borderId="5" xfId="0" applyFont="1" applyFill="1" applyBorder="1" applyAlignment="1" applyProtection="1">
      <alignment horizontal="center" vertical="center"/>
      <protection locked="0"/>
    </xf>
    <xf numFmtId="0" fontId="14" fillId="9" borderId="3" xfId="0" applyFont="1" applyFill="1" applyBorder="1" applyAlignment="1" applyProtection="1">
      <alignment horizontal="center" vertical="center"/>
      <protection locked="0"/>
    </xf>
    <xf numFmtId="0" fontId="32" fillId="9" borderId="2" xfId="0" applyFont="1" applyFill="1" applyBorder="1" applyAlignment="1">
      <alignment horizontal="center"/>
    </xf>
    <xf numFmtId="0" fontId="32" fillId="9" borderId="5" xfId="0" applyFont="1" applyFill="1" applyBorder="1" applyAlignment="1">
      <alignment horizontal="center"/>
    </xf>
    <xf numFmtId="0" fontId="32" fillId="9" borderId="3" xfId="0" applyFont="1" applyFill="1" applyBorder="1" applyAlignment="1">
      <alignment horizontal="center"/>
    </xf>
    <xf numFmtId="0" fontId="10"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7" fillId="9" borderId="10" xfId="3" applyFill="1" applyBorder="1" applyAlignment="1" applyProtection="1">
      <alignment horizontal="center" vertical="center" wrapText="1"/>
    </xf>
    <xf numFmtId="0" fontId="10" fillId="9" borderId="13"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0" xfId="0" applyFont="1" applyFill="1" applyBorder="1" applyAlignment="1">
      <alignment horizontal="center" vertical="center" wrapText="1"/>
    </xf>
    <xf numFmtId="0" fontId="8" fillId="9" borderId="24"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25" xfId="0" applyFont="1" applyFill="1" applyBorder="1" applyAlignment="1">
      <alignment horizontal="center" vertical="center" wrapText="1"/>
    </xf>
    <xf numFmtId="0" fontId="14" fillId="0" borderId="3" xfId="0" applyFont="1" applyBorder="1" applyAlignment="1">
      <alignment horizontal="center" vertical="center"/>
    </xf>
    <xf numFmtId="0" fontId="17" fillId="9" borderId="6" xfId="3" applyFill="1" applyBorder="1" applyAlignment="1" applyProtection="1">
      <alignment horizontal="center" vertical="center"/>
    </xf>
    <xf numFmtId="0" fontId="10" fillId="9" borderId="7" xfId="0" applyFont="1" applyFill="1" applyBorder="1" applyAlignment="1">
      <alignment horizontal="center" vertical="center"/>
    </xf>
    <xf numFmtId="0" fontId="10" fillId="9" borderId="23" xfId="0" applyFont="1" applyFill="1" applyBorder="1" applyAlignment="1">
      <alignment horizontal="center" vertical="center"/>
    </xf>
    <xf numFmtId="0" fontId="10" fillId="9" borderId="24" xfId="0" applyFont="1" applyFill="1" applyBorder="1" applyAlignment="1">
      <alignment horizontal="center" vertical="center"/>
    </xf>
    <xf numFmtId="0" fontId="10" fillId="9" borderId="11" xfId="0" applyFont="1" applyFill="1" applyBorder="1" applyAlignment="1">
      <alignment horizontal="center" vertical="center"/>
    </xf>
    <xf numFmtId="0" fontId="10" fillId="9" borderId="25" xfId="0" applyFont="1" applyFill="1" applyBorder="1" applyAlignment="1">
      <alignment horizontal="center" vertical="center"/>
    </xf>
  </cellXfs>
  <cellStyles count="5">
    <cellStyle name="Hipervínculo" xfId="3" builtinId="8"/>
    <cellStyle name="Millares" xfId="4" builtinId="3"/>
    <cellStyle name="Normal" xfId="0" builtinId="0"/>
    <cellStyle name="Porcentaje" xfId="1" builtinId="5"/>
    <cellStyle name="Porcentaje 2" xfId="2"/>
  </cellStyles>
  <dxfs count="10">
    <dxf>
      <font>
        <b val="0"/>
        <i val="0"/>
        <strike val="0"/>
        <condense val="0"/>
        <extend val="0"/>
        <outline val="0"/>
        <shadow val="0"/>
        <u val="none"/>
        <vertAlign val="baseline"/>
        <sz val="12"/>
        <color rgb="FF3F3F3F"/>
        <name val="Calibri"/>
        <scheme val="minor"/>
      </font>
      <numFmt numFmtId="3" formatCode="#,##0"/>
      <fill>
        <patternFill patternType="none">
          <fgColor indexed="64"/>
          <bgColor theme="7" tint="0.79998168889431442"/>
        </patternFill>
      </fill>
      <alignment horizontal="center" vertical="center" textRotation="0" wrapText="1" relativeIndent="0" justifyLastLine="0" shrinkToFit="0" readingOrder="0"/>
      <border diagonalUp="0" diagonalDown="0" outline="0">
        <left style="thin">
          <color theme="5" tint="-0.249977111117893"/>
        </left>
        <right/>
        <top style="thin">
          <color theme="5" tint="-0.249977111117893"/>
        </top>
        <bottom style="thin">
          <color theme="5" tint="-0.249977111117893"/>
        </bottom>
      </border>
    </dxf>
    <dxf>
      <font>
        <b val="0"/>
        <i val="0"/>
        <strike val="0"/>
        <condense val="0"/>
        <extend val="0"/>
        <outline val="0"/>
        <shadow val="0"/>
        <u val="none"/>
        <vertAlign val="baseline"/>
        <sz val="12"/>
        <color rgb="FF3F3F3F"/>
        <name val="Calibri"/>
        <scheme val="minor"/>
      </font>
      <numFmt numFmtId="3" formatCode="#,##0"/>
      <fill>
        <patternFill patternType="none">
          <fgColor indexed="64"/>
          <bgColor theme="7" tint="0.79998168889431442"/>
        </patternFill>
      </fill>
      <alignment horizontal="center" vertical="center" textRotation="0" wrapText="1" relativeIndent="0" justifyLastLine="0" shrinkToFit="0" readingOrder="0"/>
      <border diagonalUp="0" diagonalDown="0" outline="0">
        <left style="thin">
          <color theme="5" tint="-0.249977111117893"/>
        </left>
        <right style="thin">
          <color theme="5" tint="-0.249977111117893"/>
        </right>
        <top style="thin">
          <color theme="5" tint="-0.249977111117893"/>
        </top>
        <bottom style="thin">
          <color theme="5" tint="-0.249977111117893"/>
        </bottom>
      </border>
    </dxf>
    <dxf>
      <font>
        <b val="0"/>
        <i val="0"/>
        <strike val="0"/>
        <condense val="0"/>
        <extend val="0"/>
        <outline val="0"/>
        <shadow val="0"/>
        <u val="none"/>
        <vertAlign val="baseline"/>
        <sz val="12"/>
        <color rgb="FF3F3F3F"/>
        <name val="Calibri"/>
        <scheme val="minor"/>
      </font>
      <numFmt numFmtId="3" formatCode="#,##0"/>
      <fill>
        <patternFill patternType="none">
          <fgColor indexed="64"/>
          <bgColor theme="7" tint="0.79998168889431442"/>
        </patternFill>
      </fill>
      <alignment horizontal="center" vertical="center" textRotation="0" wrapText="0" relativeIndent="0" justifyLastLine="0" shrinkToFit="0" readingOrder="0"/>
      <border diagonalUp="0" diagonalDown="0" outline="0">
        <left style="thin">
          <color theme="5" tint="-0.249977111117893"/>
        </left>
        <right style="thin">
          <color theme="5" tint="-0.249977111117893"/>
        </right>
        <top style="thin">
          <color theme="5" tint="-0.249977111117893"/>
        </top>
        <bottom style="thin">
          <color theme="5" tint="-0.249977111117893"/>
        </bottom>
      </border>
    </dxf>
    <dxf>
      <font>
        <b val="0"/>
        <i val="0"/>
        <strike val="0"/>
        <condense val="0"/>
        <extend val="0"/>
        <outline val="0"/>
        <shadow val="0"/>
        <u val="none"/>
        <vertAlign val="baseline"/>
        <sz val="12"/>
        <color rgb="FF3F3F3F"/>
        <name val="Calibri"/>
        <scheme val="minor"/>
      </font>
      <fill>
        <patternFill patternType="none">
          <fgColor indexed="64"/>
          <bgColor theme="7" tint="0.79998168889431442"/>
        </patternFill>
      </fill>
      <alignment horizontal="left" vertical="bottom" textRotation="0" wrapText="1" relativeIndent="0" justifyLastLine="0" shrinkToFit="0" readingOrder="0"/>
      <border diagonalUp="0" diagonalDown="0" outline="0">
        <left/>
        <right style="thin">
          <color theme="5" tint="-0.249977111117893"/>
        </right>
        <top style="thin">
          <color theme="5" tint="-0.249977111117893"/>
        </top>
        <bottom style="thin">
          <color theme="5" tint="-0.249977111117893"/>
        </bottom>
      </border>
    </dxf>
    <dxf>
      <border outline="0">
        <top style="thin">
          <color theme="5" tint="-0.249977111117893"/>
        </top>
      </border>
    </dxf>
    <dxf>
      <border outline="0">
        <left style="thin">
          <color theme="5" tint="-0.249977111117893"/>
        </left>
        <right style="thin">
          <color theme="5" tint="-0.249977111117893"/>
        </right>
        <top style="thin">
          <color theme="5" tint="-0.249977111117893"/>
        </top>
        <bottom style="thin">
          <color theme="5" tint="-0.249977111117893"/>
        </bottom>
      </border>
    </dxf>
    <dxf>
      <fill>
        <patternFill>
          <fgColor indexed="64"/>
          <bgColor theme="7" tint="0.79998168889431442"/>
        </patternFill>
      </fill>
    </dxf>
    <dxf>
      <border outline="0">
        <bottom style="thin">
          <color theme="5" tint="-0.249977111117893"/>
        </bottom>
      </border>
    </dxf>
    <dxf>
      <fill>
        <patternFill>
          <fgColor indexed="64"/>
          <bgColor theme="7" tint="0.7999816888943144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rot="0" vert="horz"/>
          <a:lstStyle/>
          <a:p>
            <a:pPr>
              <a:defRPr/>
            </a:pPr>
            <a:r>
              <a:rPr lang="es-PY" b="1">
                <a:solidFill>
                  <a:schemeClr val="tx2">
                    <a:lumMod val="60000"/>
                    <a:lumOff val="40000"/>
                  </a:schemeClr>
                </a:solidFill>
              </a:rPr>
              <a:t>RESUMEN DE ATENCIÓN DE CONSULTAS - SEGUNDO TRIMESTRE 2024</a:t>
            </a:r>
          </a:p>
        </c:rich>
      </c:tx>
      <c:layout/>
      <c:overlay val="0"/>
    </c:title>
    <c:autoTitleDeleted val="0"/>
    <c:view3D>
      <c:rotX val="15"/>
      <c:rotY val="20"/>
      <c:depthPercent val="100"/>
      <c:rAngAx val="1"/>
    </c:view3D>
    <c:floor>
      <c:thickness val="0"/>
    </c:floor>
    <c:sideWall>
      <c:thickness val="0"/>
    </c:sideWall>
    <c:backWall>
      <c:thickness val="0"/>
      <c:spPr>
        <a:solidFill>
          <a:schemeClr val="lt1"/>
        </a:solidFill>
        <a:ln w="25400" cap="flat" cmpd="sng" algn="ctr">
          <a:solidFill>
            <a:schemeClr val="accent1"/>
          </a:solidFill>
          <a:prstDash val="solid"/>
        </a:ln>
        <a:effectLst/>
      </c:spPr>
    </c:backWall>
    <c:plotArea>
      <c:layout/>
      <c:bar3DChart>
        <c:barDir val="col"/>
        <c:grouping val="clustered"/>
        <c:varyColors val="0"/>
        <c:ser>
          <c:idx val="0"/>
          <c:order val="0"/>
          <c:tx>
            <c:strRef>
              <c:f>[1]NOVIEMBRE!$B$5</c:f>
              <c:strCache>
                <c:ptCount val="1"/>
                <c:pt idx="0">
                  <c:v>LÍNEA BAJA</c:v>
                </c:pt>
              </c:strCache>
            </c:strRef>
          </c:tx>
          <c:spPr>
            <a:solidFill>
              <a:srgbClr val="FFFF00"/>
            </a:solidFill>
          </c:spPr>
          <c:invertIfNegative val="0"/>
          <c:dLbls>
            <c:dLbl>
              <c:idx val="0"/>
              <c:layout>
                <c:manualLayout>
                  <c:x val="7.877465507142340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8774655071423404E-3"/>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0503287342856459E-2"/>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vert="horz"/>
              <a:lstStyle/>
              <a:p>
                <a:pPr>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[1]NOVIEMBRE!$C$4:$E$4</c:f>
              <c:strCache>
                <c:ptCount val="3"/>
                <c:pt idx="0">
                  <c:v>ENERO</c:v>
                </c:pt>
                <c:pt idx="1">
                  <c:v>FEBRERO</c:v>
                </c:pt>
                <c:pt idx="2">
                  <c:v>MARZO</c:v>
                </c:pt>
              </c:strCache>
            </c:strRef>
          </c:cat>
          <c:val>
            <c:numRef>
              <c:f>[1]NOVIEMBRE!$C$5:$E$5</c:f>
              <c:numCache>
                <c:formatCode>General</c:formatCode>
                <c:ptCount val="3"/>
                <c:pt idx="0">
                  <c:v>1598</c:v>
                </c:pt>
                <c:pt idx="1">
                  <c:v>1437</c:v>
                </c:pt>
                <c:pt idx="2">
                  <c:v>857</c:v>
                </c:pt>
              </c:numCache>
            </c:numRef>
          </c:val>
        </c:ser>
        <c:ser>
          <c:idx val="1"/>
          <c:order val="1"/>
          <c:tx>
            <c:strRef>
              <c:f>[1]NOVIEMBRE!$B$6</c:f>
              <c:strCache>
                <c:ptCount val="1"/>
                <c:pt idx="0">
                  <c:v>E-MAIL</c:v>
                </c:pt>
              </c:strCache>
            </c:strRef>
          </c:tx>
          <c:spPr>
            <a:solidFill>
              <a:srgbClr val="FF0000"/>
            </a:solidFill>
          </c:spPr>
          <c:invertIfNegative val="0"/>
          <c:dLbls>
            <c:dLbl>
              <c:idx val="0"/>
              <c:layout>
                <c:manualLayout>
                  <c:x val="2.1006574685712917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3632396521427037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5754931014284677E-2"/>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[1]NOVIEMBRE!$C$4:$E$4</c:f>
              <c:strCache>
                <c:ptCount val="3"/>
                <c:pt idx="0">
                  <c:v>ENERO</c:v>
                </c:pt>
                <c:pt idx="1">
                  <c:v>FEBRERO</c:v>
                </c:pt>
                <c:pt idx="2">
                  <c:v>MARZO</c:v>
                </c:pt>
              </c:strCache>
            </c:strRef>
          </c:cat>
          <c:val>
            <c:numRef>
              <c:f>[1]NOVIEMBRE!$C$6:$E$6</c:f>
              <c:numCache>
                <c:formatCode>General</c:formatCode>
                <c:ptCount val="3"/>
                <c:pt idx="0">
                  <c:v>679</c:v>
                </c:pt>
                <c:pt idx="1">
                  <c:v>522</c:v>
                </c:pt>
                <c:pt idx="2">
                  <c:v>411</c:v>
                </c:pt>
              </c:numCache>
            </c:numRef>
          </c:val>
        </c:ser>
        <c:ser>
          <c:idx val="2"/>
          <c:order val="2"/>
          <c:tx>
            <c:strRef>
              <c:f>[1]NOVIEMBRE!$B$7</c:f>
              <c:strCache>
                <c:ptCount val="1"/>
                <c:pt idx="0">
                  <c:v>FACEBOOK</c:v>
                </c:pt>
              </c:strCache>
            </c:strRef>
          </c:tx>
          <c:spPr>
            <a:solidFill>
              <a:srgbClr val="00CC00"/>
            </a:solidFill>
          </c:spPr>
          <c:invertIfNegative val="0"/>
          <c:dLbls>
            <c:dLbl>
              <c:idx val="0"/>
              <c:layout>
                <c:manualLayout>
                  <c:x val="1.5754931014284677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5754931014284677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3129109178570565E-2"/>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[1]NOVIEMBRE!$C$4:$E$4</c:f>
              <c:strCache>
                <c:ptCount val="3"/>
                <c:pt idx="0">
                  <c:v>ENERO</c:v>
                </c:pt>
                <c:pt idx="1">
                  <c:v>FEBRERO</c:v>
                </c:pt>
                <c:pt idx="2">
                  <c:v>MARZO</c:v>
                </c:pt>
              </c:strCache>
            </c:strRef>
          </c:cat>
          <c:val>
            <c:numRef>
              <c:f>[1]NOVIEMBRE!$C$7:$E$7</c:f>
              <c:numCache>
                <c:formatCode>General</c:formatCode>
                <c:ptCount val="3"/>
                <c:pt idx="0">
                  <c:v>123</c:v>
                </c:pt>
                <c:pt idx="1">
                  <c:v>44</c:v>
                </c:pt>
                <c:pt idx="2">
                  <c:v>46</c:v>
                </c:pt>
              </c:numCache>
            </c:numRef>
          </c:val>
        </c:ser>
        <c:ser>
          <c:idx val="3"/>
          <c:order val="3"/>
          <c:tx>
            <c:strRef>
              <c:f>[1]NOVIEMBRE!$B$8</c:f>
              <c:strCache>
                <c:ptCount val="1"/>
                <c:pt idx="0">
                  <c:v>INSTAGRAM</c:v>
                </c:pt>
              </c:strCache>
            </c:strRef>
          </c:tx>
          <c:spPr>
            <a:solidFill>
              <a:srgbClr val="FFCC66"/>
            </a:solidFill>
          </c:spPr>
          <c:invertIfNegative val="0"/>
          <c:dLbls>
            <c:dLbl>
              <c:idx val="0"/>
              <c:layout>
                <c:manualLayout>
                  <c:x val="1.8380752849998801E-2"/>
                  <c:y val="8.5902972543028056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5754931014284677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3129109178570565E-2"/>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[1]NOVIEMBRE!$C$4:$E$4</c:f>
              <c:strCache>
                <c:ptCount val="3"/>
                <c:pt idx="0">
                  <c:v>ENERO</c:v>
                </c:pt>
                <c:pt idx="1">
                  <c:v>FEBRERO</c:v>
                </c:pt>
                <c:pt idx="2">
                  <c:v>MARZO</c:v>
                </c:pt>
              </c:strCache>
            </c:strRef>
          </c:cat>
          <c:val>
            <c:numRef>
              <c:f>[1]NOVIEMBRE!$C$8:$E$8</c:f>
              <c:numCache>
                <c:formatCode>General</c:formatCode>
                <c:ptCount val="3"/>
                <c:pt idx="0">
                  <c:v>43</c:v>
                </c:pt>
                <c:pt idx="1">
                  <c:v>37</c:v>
                </c:pt>
                <c:pt idx="2">
                  <c:v>50</c:v>
                </c:pt>
              </c:numCache>
            </c:numRef>
          </c:val>
        </c:ser>
        <c:ser>
          <c:idx val="4"/>
          <c:order val="4"/>
          <c:tx>
            <c:strRef>
              <c:f>[1]NOVIEMBRE!$B$9</c:f>
              <c:strCache>
                <c:ptCount val="1"/>
                <c:pt idx="0">
                  <c:v>TWITTER</c:v>
                </c:pt>
              </c:strCache>
            </c:strRef>
          </c:tx>
          <c:spPr>
            <a:solidFill>
              <a:srgbClr val="0066FF"/>
            </a:solidFill>
          </c:spPr>
          <c:invertIfNegative val="0"/>
          <c:dLbls>
            <c:dLbl>
              <c:idx val="0"/>
              <c:layout>
                <c:manualLayout>
                  <c:x val="1.5754931014284677E-2"/>
                  <c:y val="4.685669084029177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8380752849998801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0503287342856459E-2"/>
                  <c:y val="-8.5902972543028056E-17"/>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[1]NOVIEMBRE!$C$4:$E$4</c:f>
              <c:strCache>
                <c:ptCount val="3"/>
                <c:pt idx="0">
                  <c:v>ENERO</c:v>
                </c:pt>
                <c:pt idx="1">
                  <c:v>FEBRERO</c:v>
                </c:pt>
                <c:pt idx="2">
                  <c:v>MARZO</c:v>
                </c:pt>
              </c:strCache>
            </c:strRef>
          </c:cat>
          <c:val>
            <c:numRef>
              <c:f>[1]NOVIEMBRE!$C$9:$E$9</c:f>
              <c:numCache>
                <c:formatCode>General</c:formatCode>
                <c:ptCount val="3"/>
                <c:pt idx="0">
                  <c:v>5</c:v>
                </c:pt>
                <c:pt idx="1">
                  <c:v>7</c:v>
                </c:pt>
                <c:pt idx="2">
                  <c:v>4</c:v>
                </c:pt>
              </c:numCache>
            </c:numRef>
          </c:val>
        </c:ser>
        <c:dLbls>
          <c:showLegendKey val="0"/>
          <c:showVal val="1"/>
          <c:showCatName val="0"/>
          <c:showSerName val="0"/>
          <c:showPercent val="0"/>
          <c:showBubbleSize val="0"/>
        </c:dLbls>
        <c:gapWidth val="150"/>
        <c:shape val="box"/>
        <c:axId val="142027928"/>
        <c:axId val="142029104"/>
        <c:axId val="0"/>
      </c:bar3DChart>
      <c:catAx>
        <c:axId val="142027928"/>
        <c:scaling>
          <c:orientation val="minMax"/>
        </c:scaling>
        <c:delete val="0"/>
        <c:axPos val="b"/>
        <c:numFmt formatCode="General" sourceLinked="1"/>
        <c:majorTickMark val="none"/>
        <c:minorTickMark val="none"/>
        <c:tickLblPos val="nextTo"/>
        <c:txPr>
          <a:bodyPr rot="-60000000" vert="horz"/>
          <a:lstStyle/>
          <a:p>
            <a:pPr>
              <a:defRPr/>
            </a:pPr>
            <a:endParaRPr lang="es-MX"/>
          </a:p>
        </c:txPr>
        <c:crossAx val="142029104"/>
        <c:crosses val="autoZero"/>
        <c:auto val="1"/>
        <c:lblAlgn val="ctr"/>
        <c:lblOffset val="100"/>
        <c:noMultiLvlLbl val="0"/>
      </c:catAx>
      <c:valAx>
        <c:axId val="142029104"/>
        <c:scaling>
          <c:orientation val="minMax"/>
        </c:scaling>
        <c:delete val="0"/>
        <c:axPos val="l"/>
        <c:majorGridlines>
          <c:spPr>
            <a:ln w="9525" cap="flat" cmpd="sng" algn="ctr">
              <a:solidFill>
                <a:schemeClr val="accent1">
                  <a:shade val="95000"/>
                  <a:satMod val="105000"/>
                </a:schemeClr>
              </a:solidFill>
              <a:prstDash val="solid"/>
            </a:ln>
            <a:effectLst/>
          </c:spPr>
        </c:majorGridlines>
        <c:numFmt formatCode="General" sourceLinked="1"/>
        <c:majorTickMark val="none"/>
        <c:minorTickMark val="none"/>
        <c:tickLblPos val="nextTo"/>
        <c:txPr>
          <a:bodyPr rot="-60000000" vert="horz"/>
          <a:lstStyle/>
          <a:p>
            <a:pPr>
              <a:defRPr/>
            </a:pPr>
            <a:endParaRPr lang="es-MX"/>
          </a:p>
        </c:txPr>
        <c:crossAx val="142027928"/>
        <c:crosses val="autoZero"/>
        <c:crossBetween val="between"/>
      </c:valAx>
    </c:plotArea>
    <c:legend>
      <c:legendPos val="b"/>
      <c:layout/>
      <c:overlay val="0"/>
      <c:txPr>
        <a:bodyPr rot="0" vert="horz"/>
        <a:lstStyle/>
        <a:p>
          <a:pPr>
            <a:defRPr/>
          </a:pPr>
          <a:endParaRPr lang="es-MX"/>
        </a:p>
      </c:txPr>
    </c:legend>
    <c:plotVisOnly val="1"/>
    <c:dispBlanksAs val="gap"/>
    <c:showDLblsOverMax val="0"/>
  </c:chart>
  <c:spPr>
    <a:solidFill>
      <a:schemeClr val="lt1"/>
    </a:solidFill>
    <a:ln w="25400" cap="flat" cmpd="sng" algn="ctr">
      <a:solidFill>
        <a:schemeClr val="accent1"/>
      </a:solidFill>
      <a:prstDash val="solid"/>
    </a:ln>
    <a:effectLst/>
  </c:spPr>
  <c:txPr>
    <a:bodyPr/>
    <a:lstStyle/>
    <a:p>
      <a:pPr>
        <a:defRPr>
          <a:solidFill>
            <a:schemeClr val="dk1"/>
          </a:solidFill>
          <a:latin typeface="+mn-lt"/>
          <a:ea typeface="+mn-ea"/>
          <a:cs typeface="+mn-cs"/>
        </a:defRPr>
      </a:pPr>
      <a:endParaRPr lang="es-MX"/>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35719</xdr:colOff>
      <xdr:row>173</xdr:row>
      <xdr:rowOff>83344</xdr:rowOff>
    </xdr:from>
    <xdr:to>
      <xdr:col>6</xdr:col>
      <xdr:colOff>2033818</xdr:colOff>
      <xdr:row>203</xdr:row>
      <xdr:rowOff>168650</xdr:rowOff>
    </xdr:to>
    <xdr:pic>
      <xdr:nvPicPr>
        <xdr:cNvPr id="3" name="Imagen 2"/>
        <xdr:cNvPicPr>
          <a:picLocks noChangeAspect="1"/>
        </xdr:cNvPicPr>
      </xdr:nvPicPr>
      <xdr:blipFill>
        <a:blip xmlns:r="http://schemas.openxmlformats.org/officeDocument/2006/relationships" r:embed="rId1"/>
        <a:stretch>
          <a:fillRect/>
        </a:stretch>
      </xdr:blipFill>
      <xdr:spPr>
        <a:xfrm>
          <a:off x="35719" y="64424719"/>
          <a:ext cx="11833362" cy="6157494"/>
        </a:xfrm>
        <a:prstGeom prst="rect">
          <a:avLst/>
        </a:prstGeom>
      </xdr:spPr>
    </xdr:pic>
    <xdr:clientData/>
  </xdr:twoCellAnchor>
  <xdr:twoCellAnchor>
    <xdr:from>
      <xdr:col>4</xdr:col>
      <xdr:colOff>149679</xdr:colOff>
      <xdr:row>215</xdr:row>
      <xdr:rowOff>108857</xdr:rowOff>
    </xdr:from>
    <xdr:to>
      <xdr:col>6</xdr:col>
      <xdr:colOff>2490107</xdr:colOff>
      <xdr:row>221</xdr:row>
      <xdr:rowOff>258535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Resumen%20de%20la%20atenci&#243;n%20de%20consultas%20-%20Anexo%20Prim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IEMBRE"/>
    </sheetNames>
    <sheetDataSet>
      <sheetData sheetId="0">
        <row r="4">
          <cell r="C4" t="str">
            <v>ENERO</v>
          </cell>
          <cell r="D4" t="str">
            <v>FEBRERO</v>
          </cell>
          <cell r="E4" t="str">
            <v>MARZO</v>
          </cell>
        </row>
        <row r="5">
          <cell r="B5" t="str">
            <v>LÍNEA BAJA</v>
          </cell>
          <cell r="C5">
            <v>1598</v>
          </cell>
          <cell r="D5">
            <v>1437</v>
          </cell>
          <cell r="E5">
            <v>857</v>
          </cell>
        </row>
        <row r="6">
          <cell r="B6" t="str">
            <v>E-MAIL</v>
          </cell>
          <cell r="C6">
            <v>679</v>
          </cell>
          <cell r="D6">
            <v>522</v>
          </cell>
          <cell r="E6">
            <v>411</v>
          </cell>
        </row>
        <row r="7">
          <cell r="B7" t="str">
            <v>FACEBOOK</v>
          </cell>
          <cell r="C7">
            <v>123</v>
          </cell>
          <cell r="D7">
            <v>44</v>
          </cell>
          <cell r="E7">
            <v>46</v>
          </cell>
        </row>
        <row r="8">
          <cell r="B8" t="str">
            <v>INSTAGRAM</v>
          </cell>
          <cell r="C8">
            <v>43</v>
          </cell>
          <cell r="D8">
            <v>37</v>
          </cell>
          <cell r="E8">
            <v>50</v>
          </cell>
        </row>
        <row r="9">
          <cell r="B9" t="str">
            <v>TWITTER</v>
          </cell>
          <cell r="C9">
            <v>5</v>
          </cell>
          <cell r="D9">
            <v>7</v>
          </cell>
          <cell r="E9">
            <v>4</v>
          </cell>
        </row>
      </sheetData>
    </sheetDataSet>
  </externalBook>
</externalLink>
</file>

<file path=xl/tables/table1.xml><?xml version="1.0" encoding="utf-8"?>
<table xmlns="http://schemas.openxmlformats.org/spreadsheetml/2006/main" id="1" name="Tabla3" displayName="Tabla3" ref="A104:D107" totalsRowShown="0" headerRowDxfId="8" dataDxfId="6" headerRowBorderDxfId="7" tableBorderDxfId="5" totalsRowBorderDxfId="4">
  <tableColumns count="4">
    <tableColumn id="1" name="COSTOS OPERATIVOS" dataDxfId="3"/>
    <tableColumn id="2" name="VIATICOS (A)" dataDxfId="2"/>
    <tableColumn id="3" name="COMBUSTIBLE (B)" dataDxfId="1"/>
    <tableColumn id="4" name="TOTAL (A+B)" dataDxfId="0"/>
  </tableColumns>
  <tableStyleInfo name="TableStyleLight10"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igraciones.gov.py/index.php/noticias/equipo-migratorio-recibio-induccion-de-la-senac-para-la-elaboracion-del-mapa-de-riesgo-de-corrupcion" TargetMode="External"/><Relationship Id="rId13" Type="http://schemas.openxmlformats.org/officeDocument/2006/relationships/hyperlink" Target="https://denuncias.gov.py/login" TargetMode="External"/><Relationship Id="rId18" Type="http://schemas.openxmlformats.org/officeDocument/2006/relationships/hyperlink" Target="https://transparencia.senac.gov.py/gestion-cumplimiento" TargetMode="External"/><Relationship Id="rId3" Type="http://schemas.openxmlformats.org/officeDocument/2006/relationships/hyperlink" Target="https://www.sfp.gov.py/vchgo/application/files/2417/1813/1323/Intermedio_Marzo_2024.pdf" TargetMode="External"/><Relationship Id="rId21" Type="http://schemas.openxmlformats.org/officeDocument/2006/relationships/printerSettings" Target="../printerSettings/printerSettings1.bin"/><Relationship Id="rId7" Type="http://schemas.openxmlformats.org/officeDocument/2006/relationships/hyperlink" Target="https://www.migraciones.gov.py/index.php/download_file/2212/0" TargetMode="External"/><Relationship Id="rId12" Type="http://schemas.openxmlformats.org/officeDocument/2006/relationships/hyperlink" Target="https://denuncias.gov.py/login" TargetMode="External"/><Relationship Id="rId17" Type="http://schemas.openxmlformats.org/officeDocument/2006/relationships/hyperlink" Target="https://transparencia.senac.gov.py/gestion-cumplimiento" TargetMode="External"/><Relationship Id="rId2" Type="http://schemas.openxmlformats.org/officeDocument/2006/relationships/hyperlink" Target="https://www.sfp.gov.py/vchgo/application/files/6417/1716/7192/100porc_Febrero_2024.pdf" TargetMode="External"/><Relationship Id="rId16" Type="http://schemas.openxmlformats.org/officeDocument/2006/relationships/hyperlink" Target="https://transparencia.senac.gov.py/gestion-cumplimiento" TargetMode="External"/><Relationship Id="rId20" Type="http://schemas.openxmlformats.org/officeDocument/2006/relationships/hyperlink" Target="https://transparencia.senac.gov.py/gestion-cumplimiento" TargetMode="External"/><Relationship Id="rId1" Type="http://schemas.openxmlformats.org/officeDocument/2006/relationships/hyperlink" Target="https://www.sfp.gov.py/vchgo/application/files/6217/1516/9742/100Porc_Enero_2024.pdf" TargetMode="External"/><Relationship Id="rId6" Type="http://schemas.openxmlformats.org/officeDocument/2006/relationships/hyperlink" Target="https://www.migraciones.gov.py/index.php/download_file/2212/0" TargetMode="External"/><Relationship Id="rId11" Type="http://schemas.openxmlformats.org/officeDocument/2006/relationships/hyperlink" Target="https://denuncias.gov.py/login" TargetMode="External"/><Relationship Id="rId24" Type="http://schemas.openxmlformats.org/officeDocument/2006/relationships/table" Target="../tables/table1.xml"/><Relationship Id="rId5" Type="http://schemas.openxmlformats.org/officeDocument/2006/relationships/hyperlink" Target="https://www.migraciones.gov.py/index.php/download_file/2208/0" TargetMode="External"/><Relationship Id="rId15" Type="http://schemas.openxmlformats.org/officeDocument/2006/relationships/hyperlink" Target="https://denuncias.gov.py/login" TargetMode="External"/><Relationship Id="rId23" Type="http://schemas.openxmlformats.org/officeDocument/2006/relationships/vmlDrawing" Target="../drawings/vmlDrawing1.vml"/><Relationship Id="rId10" Type="http://schemas.openxmlformats.org/officeDocument/2006/relationships/hyperlink" Target="https://denuncias.gov.py/login" TargetMode="External"/><Relationship Id="rId19" Type="http://schemas.openxmlformats.org/officeDocument/2006/relationships/hyperlink" Target="https://transparencia.senac.gov.py/gestion-cumplimiento" TargetMode="External"/><Relationship Id="rId4" Type="http://schemas.openxmlformats.org/officeDocument/2006/relationships/hyperlink" Target="https://www.migraciones.gov.py/index.php/transparencia/5189/detalles/view_express_entity/4" TargetMode="External"/><Relationship Id="rId9" Type="http://schemas.openxmlformats.org/officeDocument/2006/relationships/hyperlink" Target="https://denuncias.gov.py/login" TargetMode="External"/><Relationship Id="rId14" Type="http://schemas.openxmlformats.org/officeDocument/2006/relationships/hyperlink" Target="https://denuncias.gov.py/login" TargetMode="External"/><Relationship Id="rId2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359"/>
  <sheetViews>
    <sheetView tabSelected="1" topLeftCell="A274" zoomScale="85" zoomScaleNormal="85" workbookViewId="0">
      <selection activeCell="H279" sqref="H279"/>
    </sheetView>
  </sheetViews>
  <sheetFormatPr baseColWidth="10" defaultColWidth="9.140625" defaultRowHeight="15"/>
  <cols>
    <col min="1" max="1" width="19" style="2" customWidth="1"/>
    <col min="2" max="2" width="34.140625" style="2" customWidth="1"/>
    <col min="3" max="3" width="28.85546875" style="2" customWidth="1"/>
    <col min="4" max="4" width="14.5703125" style="2" customWidth="1"/>
    <col min="5" max="5" width="27.42578125" style="2" customWidth="1"/>
    <col min="6" max="6" width="23.5703125" style="2" customWidth="1"/>
    <col min="7" max="7" width="43.85546875" style="2" customWidth="1"/>
    <col min="8" max="8" width="21.28515625" style="2" customWidth="1"/>
    <col min="9" max="16384" width="9.140625" style="2"/>
  </cols>
  <sheetData>
    <row r="1" spans="1:8" ht="23.25">
      <c r="A1" s="185" t="s">
        <v>123</v>
      </c>
      <c r="B1" s="185"/>
      <c r="C1" s="185"/>
      <c r="D1" s="185"/>
      <c r="E1" s="185"/>
      <c r="F1" s="185"/>
      <c r="G1" s="185"/>
      <c r="H1" s="1"/>
    </row>
    <row r="2" spans="1:8" ht="19.5">
      <c r="A2" s="185"/>
      <c r="B2" s="185"/>
      <c r="C2" s="185"/>
      <c r="D2" s="185"/>
      <c r="E2" s="185"/>
      <c r="F2" s="185"/>
      <c r="G2" s="185"/>
      <c r="H2" s="3"/>
    </row>
    <row r="3" spans="1:8" ht="16.5">
      <c r="A3" s="186" t="s">
        <v>0</v>
      </c>
      <c r="B3" s="187"/>
      <c r="C3" s="187"/>
      <c r="D3" s="187"/>
      <c r="E3" s="187"/>
      <c r="F3" s="187"/>
      <c r="G3" s="187"/>
      <c r="H3" s="4"/>
    </row>
    <row r="4" spans="1:8" ht="16.5">
      <c r="A4" s="87" t="s">
        <v>1</v>
      </c>
      <c r="B4" s="111" t="s">
        <v>166</v>
      </c>
      <c r="C4" s="192"/>
      <c r="D4" s="192"/>
      <c r="E4" s="192"/>
      <c r="F4" s="192"/>
      <c r="G4" s="112"/>
      <c r="H4" s="4"/>
    </row>
    <row r="5" spans="1:8" ht="18.75">
      <c r="A5" s="88" t="s">
        <v>2</v>
      </c>
      <c r="B5" s="29"/>
      <c r="C5" s="193" t="s">
        <v>396</v>
      </c>
      <c r="D5" s="194"/>
      <c r="E5" s="194"/>
      <c r="F5" s="194"/>
      <c r="G5" s="195"/>
      <c r="H5" s="4"/>
    </row>
    <row r="6" spans="1:8" ht="16.5">
      <c r="A6" s="170" t="s">
        <v>3</v>
      </c>
      <c r="B6" s="170"/>
      <c r="C6" s="188"/>
      <c r="D6" s="188"/>
      <c r="E6" s="188"/>
      <c r="F6" s="188"/>
      <c r="G6" s="188"/>
      <c r="H6" s="4"/>
    </row>
    <row r="7" spans="1:8" ht="30.75" customHeight="1">
      <c r="A7" s="111" t="s">
        <v>315</v>
      </c>
      <c r="B7" s="192"/>
      <c r="C7" s="192"/>
      <c r="D7" s="192"/>
      <c r="E7" s="192"/>
      <c r="F7" s="192"/>
      <c r="G7" s="112"/>
      <c r="H7" s="4"/>
    </row>
    <row r="8" spans="1:8" ht="15" customHeight="1">
      <c r="A8" s="5"/>
      <c r="B8" s="5"/>
      <c r="C8" s="5"/>
      <c r="D8" s="5"/>
      <c r="E8" s="5"/>
      <c r="F8" s="5"/>
      <c r="G8" s="5"/>
      <c r="H8" s="4"/>
    </row>
    <row r="9" spans="1:8" s="7" customFormat="1" ht="16.5">
      <c r="A9" s="186" t="s">
        <v>74</v>
      </c>
      <c r="B9" s="186"/>
      <c r="C9" s="186"/>
      <c r="D9" s="186"/>
      <c r="E9" s="186"/>
      <c r="F9" s="186"/>
      <c r="G9" s="186"/>
      <c r="H9" s="6"/>
    </row>
    <row r="10" spans="1:8" s="7" customFormat="1" ht="26.25" customHeight="1">
      <c r="A10" s="189" t="s">
        <v>314</v>
      </c>
      <c r="B10" s="190"/>
      <c r="C10" s="190"/>
      <c r="D10" s="190"/>
      <c r="E10" s="190"/>
      <c r="F10" s="190"/>
      <c r="G10" s="190"/>
      <c r="H10" s="6"/>
    </row>
    <row r="11" spans="1:8" ht="15.75">
      <c r="A11" s="8" t="s">
        <v>4</v>
      </c>
      <c r="B11" s="197" t="s">
        <v>5</v>
      </c>
      <c r="C11" s="198"/>
      <c r="D11" s="199" t="s">
        <v>6</v>
      </c>
      <c r="E11" s="199"/>
      <c r="F11" s="199" t="s">
        <v>7</v>
      </c>
      <c r="G11" s="199"/>
      <c r="H11" s="4"/>
    </row>
    <row r="12" spans="1:8" ht="15.75">
      <c r="A12" s="86">
        <v>1</v>
      </c>
      <c r="B12" s="196" t="s">
        <v>283</v>
      </c>
      <c r="C12" s="196"/>
      <c r="D12" s="191" t="s">
        <v>284</v>
      </c>
      <c r="E12" s="191"/>
      <c r="F12" s="111" t="s">
        <v>285</v>
      </c>
      <c r="G12" s="112"/>
      <c r="H12" s="4"/>
    </row>
    <row r="13" spans="1:8" ht="15.75">
      <c r="A13" s="86">
        <v>2</v>
      </c>
      <c r="B13" s="196" t="s">
        <v>286</v>
      </c>
      <c r="C13" s="196"/>
      <c r="D13" s="191" t="s">
        <v>287</v>
      </c>
      <c r="E13" s="191"/>
      <c r="F13" s="111" t="s">
        <v>288</v>
      </c>
      <c r="G13" s="112"/>
      <c r="H13" s="4"/>
    </row>
    <row r="14" spans="1:8" ht="15.75">
      <c r="A14" s="86">
        <v>3</v>
      </c>
      <c r="B14" s="196" t="s">
        <v>289</v>
      </c>
      <c r="C14" s="196"/>
      <c r="D14" s="191" t="s">
        <v>290</v>
      </c>
      <c r="E14" s="191"/>
      <c r="F14" s="111" t="s">
        <v>285</v>
      </c>
      <c r="G14" s="112"/>
      <c r="H14" s="4"/>
    </row>
    <row r="15" spans="1:8" ht="15.75">
      <c r="A15" s="86">
        <v>4</v>
      </c>
      <c r="B15" s="196" t="s">
        <v>291</v>
      </c>
      <c r="C15" s="196"/>
      <c r="D15" s="191" t="s">
        <v>292</v>
      </c>
      <c r="E15" s="191"/>
      <c r="F15" s="111" t="s">
        <v>288</v>
      </c>
      <c r="G15" s="112"/>
      <c r="H15" s="4"/>
    </row>
    <row r="16" spans="1:8" ht="15.75">
      <c r="A16" s="86">
        <v>5</v>
      </c>
      <c r="B16" s="196" t="s">
        <v>143</v>
      </c>
      <c r="C16" s="196"/>
      <c r="D16" s="191" t="s">
        <v>293</v>
      </c>
      <c r="E16" s="191"/>
      <c r="F16" s="111" t="s">
        <v>294</v>
      </c>
      <c r="G16" s="112"/>
      <c r="H16" s="4"/>
    </row>
    <row r="17" spans="1:8" ht="15.75">
      <c r="A17" s="86">
        <v>6</v>
      </c>
      <c r="B17" s="196" t="s">
        <v>295</v>
      </c>
      <c r="C17" s="196"/>
      <c r="D17" s="191" t="s">
        <v>296</v>
      </c>
      <c r="E17" s="191"/>
      <c r="F17" s="111" t="s">
        <v>294</v>
      </c>
      <c r="G17" s="112"/>
      <c r="H17" s="4"/>
    </row>
    <row r="18" spans="1:8" ht="15.75">
      <c r="A18" s="86">
        <v>7</v>
      </c>
      <c r="B18" s="196" t="s">
        <v>297</v>
      </c>
      <c r="C18" s="196"/>
      <c r="D18" s="191" t="s">
        <v>298</v>
      </c>
      <c r="E18" s="191"/>
      <c r="F18" s="111" t="s">
        <v>294</v>
      </c>
      <c r="G18" s="112"/>
      <c r="H18" s="4"/>
    </row>
    <row r="19" spans="1:8" ht="15.75">
      <c r="A19" s="86">
        <v>8</v>
      </c>
      <c r="B19" s="196" t="s">
        <v>299</v>
      </c>
      <c r="C19" s="196"/>
      <c r="D19" s="191" t="s">
        <v>300</v>
      </c>
      <c r="E19" s="191"/>
      <c r="F19" s="111" t="s">
        <v>294</v>
      </c>
      <c r="G19" s="112"/>
      <c r="H19" s="4"/>
    </row>
    <row r="20" spans="1:8" ht="15.75">
      <c r="A20" s="57">
        <v>9</v>
      </c>
      <c r="B20" s="182" t="s">
        <v>301</v>
      </c>
      <c r="C20" s="182"/>
      <c r="D20" s="191" t="s">
        <v>302</v>
      </c>
      <c r="E20" s="191"/>
      <c r="F20" s="111" t="s">
        <v>303</v>
      </c>
      <c r="G20" s="112"/>
      <c r="H20" s="4"/>
    </row>
    <row r="21" spans="1:8" ht="15.75">
      <c r="A21" s="86">
        <v>10</v>
      </c>
      <c r="B21" s="200" t="s">
        <v>304</v>
      </c>
      <c r="C21" s="201"/>
      <c r="D21" s="202" t="s">
        <v>305</v>
      </c>
      <c r="E21" s="203"/>
      <c r="F21" s="111" t="s">
        <v>306</v>
      </c>
      <c r="G21" s="112"/>
      <c r="H21" s="4"/>
    </row>
    <row r="22" spans="1:8" ht="15.75">
      <c r="A22" s="86">
        <v>11</v>
      </c>
      <c r="B22" s="200" t="s">
        <v>317</v>
      </c>
      <c r="C22" s="201"/>
      <c r="D22" s="202" t="s">
        <v>307</v>
      </c>
      <c r="E22" s="203"/>
      <c r="F22" s="111" t="s">
        <v>294</v>
      </c>
      <c r="G22" s="112"/>
      <c r="H22" s="4"/>
    </row>
    <row r="23" spans="1:8" ht="15.75" customHeight="1">
      <c r="A23" s="86">
        <v>12</v>
      </c>
      <c r="B23" s="196" t="s">
        <v>308</v>
      </c>
      <c r="C23" s="196"/>
      <c r="D23" s="191" t="s">
        <v>309</v>
      </c>
      <c r="E23" s="191"/>
      <c r="F23" s="111" t="s">
        <v>310</v>
      </c>
      <c r="G23" s="112"/>
      <c r="H23" s="4"/>
    </row>
    <row r="24" spans="1:8" ht="15.75" customHeight="1">
      <c r="A24" s="157" t="s">
        <v>59</v>
      </c>
      <c r="B24" s="157"/>
      <c r="C24" s="157"/>
      <c r="D24" s="157"/>
      <c r="E24" s="159" t="s">
        <v>311</v>
      </c>
      <c r="F24" s="159"/>
      <c r="G24" s="159"/>
      <c r="H24" s="4"/>
    </row>
    <row r="25" spans="1:8" ht="15.75" customHeight="1">
      <c r="A25" s="158" t="s">
        <v>61</v>
      </c>
      <c r="B25" s="158"/>
      <c r="C25" s="158"/>
      <c r="D25" s="158"/>
      <c r="E25" s="159" t="s">
        <v>312</v>
      </c>
      <c r="F25" s="159"/>
      <c r="G25" s="159"/>
      <c r="H25" s="4"/>
    </row>
    <row r="26" spans="1:8" s="11" customFormat="1" ht="15.75">
      <c r="A26" s="158" t="s">
        <v>60</v>
      </c>
      <c r="B26" s="158"/>
      <c r="C26" s="158"/>
      <c r="D26" s="158"/>
      <c r="E26" s="159" t="s">
        <v>313</v>
      </c>
      <c r="F26" s="159"/>
      <c r="G26" s="159"/>
      <c r="H26" s="10"/>
    </row>
    <row r="27" spans="1:8" ht="15.75">
      <c r="A27" s="158" t="s">
        <v>63</v>
      </c>
      <c r="B27" s="158"/>
      <c r="C27" s="158"/>
      <c r="D27" s="158"/>
      <c r="E27" s="159" t="s">
        <v>311</v>
      </c>
      <c r="F27" s="159"/>
      <c r="G27" s="159"/>
      <c r="H27" s="4"/>
    </row>
    <row r="28" spans="1:8" ht="16.5">
      <c r="A28" s="161" t="s">
        <v>105</v>
      </c>
      <c r="B28" s="161"/>
      <c r="C28" s="161"/>
      <c r="D28" s="161"/>
      <c r="E28" s="161"/>
      <c r="F28" s="161"/>
      <c r="G28" s="161"/>
      <c r="H28" s="4"/>
    </row>
    <row r="29" spans="1:8" ht="25.5" customHeight="1">
      <c r="A29" s="146" t="s">
        <v>316</v>
      </c>
      <c r="B29" s="160"/>
      <c r="C29" s="160"/>
      <c r="D29" s="160"/>
      <c r="E29" s="160"/>
      <c r="F29" s="160"/>
      <c r="G29" s="160"/>
      <c r="H29" s="4"/>
    </row>
    <row r="30" spans="1:8" ht="15.75" customHeight="1">
      <c r="A30" s="184" t="s">
        <v>106</v>
      </c>
      <c r="B30" s="184"/>
      <c r="C30" s="184"/>
      <c r="D30" s="184"/>
      <c r="E30" s="184"/>
      <c r="F30" s="184"/>
      <c r="G30" s="184"/>
      <c r="H30" s="4"/>
    </row>
    <row r="31" spans="1:8" ht="26.25" customHeight="1">
      <c r="A31" s="146" t="s">
        <v>316</v>
      </c>
      <c r="B31" s="160"/>
      <c r="C31" s="160"/>
      <c r="D31" s="160"/>
      <c r="E31" s="160"/>
      <c r="F31" s="160"/>
      <c r="G31" s="160"/>
      <c r="H31" s="4"/>
    </row>
    <row r="32" spans="1:8" ht="45">
      <c r="A32" s="89" t="s">
        <v>8</v>
      </c>
      <c r="B32" s="183" t="s">
        <v>75</v>
      </c>
      <c r="C32" s="183"/>
      <c r="D32" s="89" t="s">
        <v>9</v>
      </c>
      <c r="E32" s="183" t="s">
        <v>10</v>
      </c>
      <c r="F32" s="183"/>
      <c r="G32" s="90" t="s">
        <v>11</v>
      </c>
      <c r="H32" s="4"/>
    </row>
    <row r="33" spans="1:8" ht="45.75" customHeight="1">
      <c r="A33" s="57" t="s">
        <v>12</v>
      </c>
      <c r="B33" s="118" t="s">
        <v>167</v>
      </c>
      <c r="C33" s="118"/>
      <c r="D33" s="57" t="s">
        <v>172</v>
      </c>
      <c r="E33" s="118" t="s">
        <v>168</v>
      </c>
      <c r="F33" s="118"/>
      <c r="G33" s="57" t="s">
        <v>395</v>
      </c>
      <c r="H33" s="4"/>
    </row>
    <row r="34" spans="1:8" ht="68.25" customHeight="1">
      <c r="A34" s="57" t="s">
        <v>13</v>
      </c>
      <c r="B34" s="113" t="s">
        <v>281</v>
      </c>
      <c r="C34" s="117"/>
      <c r="D34" s="57" t="s">
        <v>172</v>
      </c>
      <c r="E34" s="113" t="s">
        <v>173</v>
      </c>
      <c r="F34" s="117"/>
      <c r="G34" s="57" t="s">
        <v>392</v>
      </c>
      <c r="H34" s="4"/>
    </row>
    <row r="35" spans="1:8" ht="90" customHeight="1">
      <c r="A35" s="57" t="s">
        <v>14</v>
      </c>
      <c r="B35" s="113" t="s">
        <v>174</v>
      </c>
      <c r="C35" s="117"/>
      <c r="D35" s="57" t="s">
        <v>172</v>
      </c>
      <c r="E35" s="113" t="s">
        <v>175</v>
      </c>
      <c r="F35" s="117"/>
      <c r="G35" s="57" t="s">
        <v>176</v>
      </c>
      <c r="H35" s="4"/>
    </row>
    <row r="36" spans="1:8" ht="54" customHeight="1">
      <c r="A36" s="57" t="s">
        <v>72</v>
      </c>
      <c r="B36" s="118" t="s">
        <v>280</v>
      </c>
      <c r="C36" s="118"/>
      <c r="D36" s="57" t="s">
        <v>202</v>
      </c>
      <c r="E36" s="113" t="s">
        <v>203</v>
      </c>
      <c r="F36" s="247"/>
      <c r="G36" s="57" t="s">
        <v>393</v>
      </c>
      <c r="H36" s="4"/>
    </row>
    <row r="37" spans="1:8" ht="68.25" customHeight="1">
      <c r="A37" s="57" t="s">
        <v>73</v>
      </c>
      <c r="B37" s="113" t="s">
        <v>201</v>
      </c>
      <c r="C37" s="117"/>
      <c r="D37" s="60" t="s">
        <v>172</v>
      </c>
      <c r="E37" s="113" t="s">
        <v>321</v>
      </c>
      <c r="F37" s="117"/>
      <c r="G37" s="60" t="s">
        <v>394</v>
      </c>
      <c r="H37" s="4"/>
    </row>
    <row r="38" spans="1:8" ht="29.25" customHeight="1">
      <c r="A38" s="118" t="s">
        <v>85</v>
      </c>
      <c r="B38" s="118"/>
      <c r="C38" s="118"/>
      <c r="D38" s="118"/>
      <c r="E38" s="118"/>
      <c r="F38" s="118"/>
      <c r="G38" s="118"/>
      <c r="H38" s="4"/>
    </row>
    <row r="39" spans="1:8" s="11" customFormat="1" ht="15.75">
      <c r="A39" s="10"/>
      <c r="B39" s="10"/>
      <c r="C39" s="10"/>
      <c r="D39" s="10"/>
      <c r="E39" s="10"/>
      <c r="F39" s="10"/>
      <c r="G39" s="10"/>
      <c r="H39" s="10"/>
    </row>
    <row r="40" spans="1:8" ht="16.5">
      <c r="A40" s="186" t="s">
        <v>97</v>
      </c>
      <c r="B40" s="186"/>
      <c r="C40" s="186"/>
      <c r="D40" s="186"/>
      <c r="E40" s="186"/>
      <c r="F40" s="186"/>
      <c r="G40" s="186"/>
      <c r="H40" s="4"/>
    </row>
    <row r="41" spans="1:8" ht="16.5">
      <c r="A41" s="161" t="s">
        <v>98</v>
      </c>
      <c r="B41" s="161"/>
      <c r="C41" s="161"/>
      <c r="D41" s="161"/>
      <c r="E41" s="161"/>
      <c r="F41" s="161"/>
      <c r="G41" s="161"/>
      <c r="H41" s="4"/>
    </row>
    <row r="42" spans="1:8" ht="15.75">
      <c r="A42" s="13" t="s">
        <v>15</v>
      </c>
      <c r="B42" s="134" t="s">
        <v>62</v>
      </c>
      <c r="C42" s="134"/>
      <c r="D42" s="134"/>
      <c r="E42" s="134" t="s">
        <v>77</v>
      </c>
      <c r="F42" s="134"/>
      <c r="G42" s="134"/>
      <c r="H42" s="4"/>
    </row>
    <row r="43" spans="1:8" ht="30.75" customHeight="1">
      <c r="A43" s="57" t="s">
        <v>17</v>
      </c>
      <c r="B43" s="204" t="s">
        <v>155</v>
      </c>
      <c r="C43" s="118"/>
      <c r="D43" s="118"/>
      <c r="E43" s="144" t="s">
        <v>151</v>
      </c>
      <c r="F43" s="118"/>
      <c r="G43" s="118"/>
      <c r="H43" s="4"/>
    </row>
    <row r="44" spans="1:8" ht="30" customHeight="1">
      <c r="A44" s="57" t="s">
        <v>18</v>
      </c>
      <c r="B44" s="204" t="s">
        <v>155</v>
      </c>
      <c r="C44" s="118"/>
      <c r="D44" s="118"/>
      <c r="E44" s="144" t="s">
        <v>152</v>
      </c>
      <c r="F44" s="118"/>
      <c r="G44" s="118"/>
      <c r="H44" s="4"/>
    </row>
    <row r="45" spans="1:8" ht="30" customHeight="1">
      <c r="A45" s="57" t="s">
        <v>19</v>
      </c>
      <c r="B45" s="205" t="s">
        <v>154</v>
      </c>
      <c r="C45" s="116"/>
      <c r="D45" s="117"/>
      <c r="E45" s="144" t="s">
        <v>153</v>
      </c>
      <c r="F45" s="118"/>
      <c r="G45" s="118"/>
      <c r="H45" s="4"/>
    </row>
    <row r="46" spans="1:8" ht="33" customHeight="1">
      <c r="A46" s="57" t="s">
        <v>20</v>
      </c>
      <c r="B46" s="113" t="s">
        <v>124</v>
      </c>
      <c r="C46" s="116"/>
      <c r="D46" s="117"/>
      <c r="E46" s="118"/>
      <c r="F46" s="118"/>
      <c r="G46" s="118"/>
      <c r="H46" s="4"/>
    </row>
    <row r="47" spans="1:8" ht="28.5" customHeight="1">
      <c r="A47" s="57" t="s">
        <v>23</v>
      </c>
      <c r="B47" s="113" t="s">
        <v>124</v>
      </c>
      <c r="C47" s="116"/>
      <c r="D47" s="117"/>
      <c r="E47" s="118"/>
      <c r="F47" s="118"/>
      <c r="G47" s="118"/>
      <c r="H47" s="4"/>
    </row>
    <row r="48" spans="1:8" ht="30" customHeight="1">
      <c r="A48" s="57" t="s">
        <v>24</v>
      </c>
      <c r="B48" s="113" t="s">
        <v>124</v>
      </c>
      <c r="C48" s="116"/>
      <c r="D48" s="117"/>
      <c r="E48" s="118"/>
      <c r="F48" s="118"/>
      <c r="G48" s="118"/>
      <c r="H48" s="4"/>
    </row>
    <row r="49" spans="1:8" ht="15.75">
      <c r="A49" s="57" t="s">
        <v>65</v>
      </c>
      <c r="B49" s="113"/>
      <c r="C49" s="116"/>
      <c r="D49" s="117"/>
      <c r="E49" s="118"/>
      <c r="F49" s="118"/>
      <c r="G49" s="118"/>
      <c r="H49" s="4"/>
    </row>
    <row r="50" spans="1:8" ht="15.75">
      <c r="A50" s="57" t="s">
        <v>66</v>
      </c>
      <c r="B50" s="113"/>
      <c r="C50" s="116"/>
      <c r="D50" s="117"/>
      <c r="E50" s="118"/>
      <c r="F50" s="118"/>
      <c r="G50" s="118"/>
      <c r="H50" s="4"/>
    </row>
    <row r="51" spans="1:8" ht="15.75">
      <c r="A51" s="57" t="s">
        <v>67</v>
      </c>
      <c r="B51" s="113"/>
      <c r="C51" s="116"/>
      <c r="D51" s="117"/>
      <c r="E51" s="118"/>
      <c r="F51" s="118"/>
      <c r="G51" s="118"/>
      <c r="H51" s="4"/>
    </row>
    <row r="52" spans="1:8" ht="15.75">
      <c r="A52" s="57" t="s">
        <v>68</v>
      </c>
      <c r="B52" s="113"/>
      <c r="C52" s="116"/>
      <c r="D52" s="117"/>
      <c r="E52" s="118"/>
      <c r="F52" s="118"/>
      <c r="G52" s="118"/>
      <c r="H52" s="4"/>
    </row>
    <row r="53" spans="1:8" ht="15.75">
      <c r="A53" s="57" t="s">
        <v>69</v>
      </c>
      <c r="B53" s="113"/>
      <c r="C53" s="116"/>
      <c r="D53" s="117"/>
      <c r="E53" s="118"/>
      <c r="F53" s="118"/>
      <c r="G53" s="118"/>
      <c r="H53" s="4"/>
    </row>
    <row r="54" spans="1:8" ht="15.75">
      <c r="A54" s="57" t="s">
        <v>70</v>
      </c>
      <c r="B54" s="113"/>
      <c r="C54" s="116"/>
      <c r="D54" s="117"/>
      <c r="E54" s="118"/>
      <c r="F54" s="118"/>
      <c r="G54" s="118"/>
      <c r="H54" s="4"/>
    </row>
    <row r="55" spans="1:8" ht="17.25" customHeight="1">
      <c r="A55" s="113" t="s">
        <v>399</v>
      </c>
      <c r="B55" s="116"/>
      <c r="C55" s="116"/>
      <c r="D55" s="116"/>
      <c r="E55" s="116"/>
      <c r="F55" s="116"/>
      <c r="G55" s="117"/>
      <c r="H55" s="4"/>
    </row>
    <row r="56" spans="1:8" s="11" customFormat="1" ht="7.5" customHeight="1">
      <c r="A56" s="14"/>
      <c r="B56" s="15"/>
      <c r="C56" s="15"/>
      <c r="D56" s="15"/>
      <c r="E56" s="15"/>
      <c r="F56" s="15"/>
      <c r="G56" s="15"/>
      <c r="H56" s="10"/>
    </row>
    <row r="57" spans="1:8" ht="16.5">
      <c r="A57" s="161" t="s">
        <v>99</v>
      </c>
      <c r="B57" s="161"/>
      <c r="C57" s="161"/>
      <c r="D57" s="161"/>
      <c r="E57" s="161"/>
      <c r="F57" s="161"/>
      <c r="G57" s="161"/>
      <c r="H57" s="4"/>
    </row>
    <row r="58" spans="1:8" ht="15.75">
      <c r="A58" s="13" t="s">
        <v>15</v>
      </c>
      <c r="B58" s="134" t="s">
        <v>16</v>
      </c>
      <c r="C58" s="134"/>
      <c r="D58" s="134"/>
      <c r="E58" s="133" t="s">
        <v>76</v>
      </c>
      <c r="F58" s="133"/>
      <c r="G58" s="133"/>
      <c r="H58" s="4"/>
    </row>
    <row r="59" spans="1:8" ht="15.75">
      <c r="A59" s="57" t="s">
        <v>17</v>
      </c>
      <c r="B59" s="181">
        <v>1</v>
      </c>
      <c r="C59" s="182"/>
      <c r="D59" s="182"/>
      <c r="E59" s="182" t="s">
        <v>125</v>
      </c>
      <c r="F59" s="182"/>
      <c r="G59" s="182"/>
      <c r="H59" s="4"/>
    </row>
    <row r="60" spans="1:8" ht="15.75">
      <c r="A60" s="57" t="s">
        <v>18</v>
      </c>
      <c r="B60" s="181">
        <v>1</v>
      </c>
      <c r="C60" s="182"/>
      <c r="D60" s="182"/>
      <c r="E60" s="182" t="s">
        <v>125</v>
      </c>
      <c r="F60" s="182"/>
      <c r="G60" s="182"/>
      <c r="H60" s="4"/>
    </row>
    <row r="61" spans="1:8" ht="18" customHeight="1">
      <c r="A61" s="57" t="s">
        <v>19</v>
      </c>
      <c r="B61" s="181">
        <v>1</v>
      </c>
      <c r="C61" s="182"/>
      <c r="D61" s="182"/>
      <c r="E61" s="182" t="s">
        <v>125</v>
      </c>
      <c r="F61" s="182"/>
      <c r="G61" s="182"/>
      <c r="H61" s="4"/>
    </row>
    <row r="62" spans="1:8" ht="15.75">
      <c r="A62" s="57" t="s">
        <v>20</v>
      </c>
      <c r="B62" s="181">
        <v>1</v>
      </c>
      <c r="C62" s="182"/>
      <c r="D62" s="182"/>
      <c r="E62" s="182" t="s">
        <v>125</v>
      </c>
      <c r="F62" s="182"/>
      <c r="G62" s="182"/>
      <c r="H62" s="4"/>
    </row>
    <row r="63" spans="1:8" ht="15.75">
      <c r="A63" s="57" t="s">
        <v>23</v>
      </c>
      <c r="B63" s="181">
        <v>1</v>
      </c>
      <c r="C63" s="182"/>
      <c r="D63" s="182"/>
      <c r="E63" s="182" t="s">
        <v>125</v>
      </c>
      <c r="F63" s="182"/>
      <c r="G63" s="182"/>
      <c r="H63" s="4"/>
    </row>
    <row r="64" spans="1:8" ht="28.5" customHeight="1">
      <c r="A64" s="57" t="s">
        <v>24</v>
      </c>
      <c r="B64" s="113" t="s">
        <v>124</v>
      </c>
      <c r="C64" s="116"/>
      <c r="D64" s="117"/>
      <c r="E64" s="182"/>
      <c r="F64" s="182"/>
      <c r="G64" s="182"/>
      <c r="H64" s="4"/>
    </row>
    <row r="65" spans="1:8" ht="15.75">
      <c r="A65" s="57" t="s">
        <v>65</v>
      </c>
      <c r="B65" s="182"/>
      <c r="C65" s="182"/>
      <c r="D65" s="182"/>
      <c r="E65" s="182"/>
      <c r="F65" s="182"/>
      <c r="G65" s="182"/>
      <c r="H65" s="4"/>
    </row>
    <row r="66" spans="1:8" ht="15.75">
      <c r="A66" s="57" t="s">
        <v>66</v>
      </c>
      <c r="B66" s="182"/>
      <c r="C66" s="182"/>
      <c r="D66" s="182"/>
      <c r="E66" s="182"/>
      <c r="F66" s="182"/>
      <c r="G66" s="182"/>
      <c r="H66" s="4"/>
    </row>
    <row r="67" spans="1:8" ht="15.75">
      <c r="A67" s="57" t="s">
        <v>71</v>
      </c>
      <c r="B67" s="182"/>
      <c r="C67" s="182"/>
      <c r="D67" s="182"/>
      <c r="E67" s="182"/>
      <c r="F67" s="182"/>
      <c r="G67" s="182"/>
      <c r="H67" s="4"/>
    </row>
    <row r="68" spans="1:8" ht="15.75">
      <c r="A68" s="57" t="s">
        <v>68</v>
      </c>
      <c r="B68" s="182"/>
      <c r="C68" s="182"/>
      <c r="D68" s="182"/>
      <c r="E68" s="182"/>
      <c r="F68" s="182"/>
      <c r="G68" s="182"/>
      <c r="H68" s="4"/>
    </row>
    <row r="69" spans="1:8" ht="15.75">
      <c r="A69" s="57" t="s">
        <v>69</v>
      </c>
      <c r="B69" s="182"/>
      <c r="C69" s="182"/>
      <c r="D69" s="182"/>
      <c r="E69" s="182"/>
      <c r="F69" s="182"/>
      <c r="G69" s="182"/>
      <c r="H69" s="4"/>
    </row>
    <row r="70" spans="1:8" ht="15.75">
      <c r="A70" s="57" t="s">
        <v>70</v>
      </c>
      <c r="B70" s="182"/>
      <c r="C70" s="182"/>
      <c r="D70" s="182"/>
      <c r="E70" s="182"/>
      <c r="F70" s="182"/>
      <c r="G70" s="182"/>
      <c r="H70" s="4"/>
    </row>
    <row r="71" spans="1:8" ht="18.75" customHeight="1">
      <c r="A71" s="135" t="s">
        <v>84</v>
      </c>
      <c r="B71" s="136"/>
      <c r="C71" s="136"/>
      <c r="D71" s="136"/>
      <c r="E71" s="136"/>
      <c r="F71" s="136"/>
      <c r="G71" s="136"/>
      <c r="H71" s="4"/>
    </row>
    <row r="72" spans="1:8" ht="15.75">
      <c r="A72" s="4"/>
      <c r="B72" s="4"/>
      <c r="C72" s="4"/>
      <c r="D72" s="4"/>
      <c r="E72" s="4"/>
      <c r="F72" s="4"/>
      <c r="G72" s="4"/>
      <c r="H72" s="4"/>
    </row>
    <row r="73" spans="1:8" ht="16.5">
      <c r="A73" s="161" t="s">
        <v>100</v>
      </c>
      <c r="B73" s="161"/>
      <c r="C73" s="161"/>
      <c r="D73" s="161"/>
      <c r="E73" s="161"/>
      <c r="F73" s="161"/>
      <c r="G73" s="161"/>
      <c r="H73" s="4"/>
    </row>
    <row r="74" spans="1:8" ht="15.75">
      <c r="A74" s="16" t="s">
        <v>15</v>
      </c>
      <c r="B74" s="16" t="s">
        <v>21</v>
      </c>
      <c r="C74" s="133" t="s">
        <v>22</v>
      </c>
      <c r="D74" s="133"/>
      <c r="E74" s="133" t="s">
        <v>109</v>
      </c>
      <c r="F74" s="133"/>
      <c r="G74" s="16" t="s">
        <v>78</v>
      </c>
      <c r="H74" s="4"/>
    </row>
    <row r="75" spans="1:8" ht="15.75">
      <c r="A75" s="67" t="s">
        <v>17</v>
      </c>
      <c r="B75" s="60">
        <v>5</v>
      </c>
      <c r="C75" s="111" t="s">
        <v>126</v>
      </c>
      <c r="D75" s="112"/>
      <c r="E75" s="110">
        <v>0</v>
      </c>
      <c r="F75" s="110"/>
      <c r="G75" s="57" t="s">
        <v>127</v>
      </c>
      <c r="H75" s="4"/>
    </row>
    <row r="76" spans="1:8" ht="15.75">
      <c r="A76" s="67" t="s">
        <v>18</v>
      </c>
      <c r="B76" s="60">
        <v>3</v>
      </c>
      <c r="C76" s="111" t="s">
        <v>126</v>
      </c>
      <c r="D76" s="112"/>
      <c r="E76" s="110">
        <v>0</v>
      </c>
      <c r="F76" s="110"/>
      <c r="G76" s="57" t="s">
        <v>127</v>
      </c>
      <c r="H76" s="4"/>
    </row>
    <row r="77" spans="1:8" ht="15.75">
      <c r="A77" s="67" t="s">
        <v>19</v>
      </c>
      <c r="B77" s="60">
        <v>1</v>
      </c>
      <c r="C77" s="111" t="s">
        <v>126</v>
      </c>
      <c r="D77" s="112"/>
      <c r="E77" s="110">
        <v>0</v>
      </c>
      <c r="F77" s="110"/>
      <c r="G77" s="57" t="s">
        <v>127</v>
      </c>
      <c r="H77" s="4"/>
    </row>
    <row r="78" spans="1:8" ht="15.75">
      <c r="A78" s="67" t="s">
        <v>20</v>
      </c>
      <c r="B78" s="60">
        <v>1</v>
      </c>
      <c r="C78" s="111" t="s">
        <v>126</v>
      </c>
      <c r="D78" s="112"/>
      <c r="E78" s="110">
        <v>0</v>
      </c>
      <c r="F78" s="110"/>
      <c r="G78" s="57" t="s">
        <v>127</v>
      </c>
      <c r="H78" s="4"/>
    </row>
    <row r="79" spans="1:8" ht="15.75">
      <c r="A79" s="67" t="s">
        <v>23</v>
      </c>
      <c r="B79" s="60">
        <v>3</v>
      </c>
      <c r="C79" s="111" t="s">
        <v>126</v>
      </c>
      <c r="D79" s="112"/>
      <c r="E79" s="110">
        <v>0</v>
      </c>
      <c r="F79" s="110"/>
      <c r="G79" s="57" t="s">
        <v>127</v>
      </c>
      <c r="H79" s="4"/>
    </row>
    <row r="80" spans="1:8" ht="15.75">
      <c r="A80" s="67" t="s">
        <v>24</v>
      </c>
      <c r="B80" s="60">
        <v>5</v>
      </c>
      <c r="C80" s="111" t="s">
        <v>126</v>
      </c>
      <c r="D80" s="112"/>
      <c r="E80" s="110">
        <v>0</v>
      </c>
      <c r="F80" s="110"/>
      <c r="G80" s="57" t="s">
        <v>127</v>
      </c>
      <c r="H80" s="4"/>
    </row>
    <row r="81" spans="1:8" ht="15.75">
      <c r="A81" s="67" t="s">
        <v>65</v>
      </c>
      <c r="B81" s="67"/>
      <c r="C81" s="111"/>
      <c r="D81" s="112"/>
      <c r="E81" s="110"/>
      <c r="F81" s="110"/>
      <c r="G81" s="67"/>
      <c r="H81" s="4"/>
    </row>
    <row r="82" spans="1:8" ht="15.75">
      <c r="A82" s="67" t="s">
        <v>66</v>
      </c>
      <c r="B82" s="67"/>
      <c r="C82" s="111"/>
      <c r="D82" s="112"/>
      <c r="E82" s="110"/>
      <c r="F82" s="110"/>
      <c r="G82" s="67"/>
      <c r="H82" s="4"/>
    </row>
    <row r="83" spans="1:8" ht="15.75">
      <c r="A83" s="67" t="s">
        <v>71</v>
      </c>
      <c r="B83" s="67"/>
      <c r="C83" s="111"/>
      <c r="D83" s="112"/>
      <c r="E83" s="110"/>
      <c r="F83" s="110"/>
      <c r="G83" s="67"/>
      <c r="H83" s="4"/>
    </row>
    <row r="84" spans="1:8" ht="15.75">
      <c r="A84" s="67" t="s">
        <v>68</v>
      </c>
      <c r="B84" s="67"/>
      <c r="C84" s="111"/>
      <c r="D84" s="112"/>
      <c r="E84" s="110"/>
      <c r="F84" s="110"/>
      <c r="G84" s="67"/>
      <c r="H84" s="4"/>
    </row>
    <row r="85" spans="1:8" ht="15.75">
      <c r="A85" s="67" t="s">
        <v>69</v>
      </c>
      <c r="B85" s="67"/>
      <c r="C85" s="111"/>
      <c r="D85" s="112"/>
      <c r="E85" s="110"/>
      <c r="F85" s="110"/>
      <c r="G85" s="67"/>
      <c r="H85" s="4"/>
    </row>
    <row r="86" spans="1:8" ht="15.75">
      <c r="A86" s="67" t="s">
        <v>70</v>
      </c>
      <c r="B86" s="67"/>
      <c r="C86" s="111"/>
      <c r="D86" s="112"/>
      <c r="E86" s="110"/>
      <c r="F86" s="110"/>
      <c r="G86" s="67"/>
      <c r="H86" s="4"/>
    </row>
    <row r="87" spans="1:8" ht="22.5" customHeight="1">
      <c r="A87" s="135" t="s">
        <v>84</v>
      </c>
      <c r="B87" s="136"/>
      <c r="C87" s="136"/>
      <c r="D87" s="136"/>
      <c r="E87" s="136"/>
      <c r="F87" s="136"/>
      <c r="G87" s="136"/>
      <c r="H87" s="4"/>
    </row>
    <row r="88" spans="1:8" ht="16.5">
      <c r="A88" s="161" t="s">
        <v>102</v>
      </c>
      <c r="B88" s="161"/>
      <c r="C88" s="161"/>
      <c r="D88" s="161"/>
      <c r="E88" s="161"/>
      <c r="F88" s="161"/>
      <c r="G88" s="161"/>
      <c r="H88" s="4"/>
    </row>
    <row r="89" spans="1:8" ht="31.5">
      <c r="A89" s="16" t="s">
        <v>26</v>
      </c>
      <c r="B89" s="16" t="s">
        <v>27</v>
      </c>
      <c r="C89" s="16" t="s">
        <v>28</v>
      </c>
      <c r="D89" s="39" t="s">
        <v>29</v>
      </c>
      <c r="E89" s="16" t="s">
        <v>30</v>
      </c>
      <c r="F89" s="16" t="s">
        <v>31</v>
      </c>
      <c r="G89" s="13" t="s">
        <v>32</v>
      </c>
    </row>
    <row r="90" spans="1:8" s="30" customFormat="1" ht="69.75" customHeight="1">
      <c r="A90" s="57" t="s">
        <v>169</v>
      </c>
      <c r="B90" s="57" t="s">
        <v>274</v>
      </c>
      <c r="C90" s="57" t="s">
        <v>277</v>
      </c>
      <c r="D90" s="57" t="s">
        <v>278</v>
      </c>
      <c r="E90" s="59"/>
      <c r="F90" s="57" t="s">
        <v>170</v>
      </c>
      <c r="G90" s="57" t="s">
        <v>275</v>
      </c>
    </row>
    <row r="91" spans="1:8" s="30" customFormat="1" ht="88.5" customHeight="1">
      <c r="A91" s="28" t="s">
        <v>272</v>
      </c>
      <c r="B91" s="57" t="s">
        <v>177</v>
      </c>
      <c r="C91" s="57" t="s">
        <v>178</v>
      </c>
      <c r="D91" s="60" t="s">
        <v>179</v>
      </c>
      <c r="E91" s="61"/>
      <c r="F91" s="57" t="s">
        <v>279</v>
      </c>
      <c r="G91" s="57" t="s">
        <v>276</v>
      </c>
    </row>
    <row r="92" spans="1:8" s="30" customFormat="1" ht="124.5" customHeight="1">
      <c r="A92" s="28" t="s">
        <v>271</v>
      </c>
      <c r="B92" s="57" t="s">
        <v>180</v>
      </c>
      <c r="C92" s="57" t="s">
        <v>181</v>
      </c>
      <c r="D92" s="60" t="s">
        <v>179</v>
      </c>
      <c r="E92" s="61"/>
      <c r="F92" s="57" t="s">
        <v>182</v>
      </c>
      <c r="G92" s="57" t="s">
        <v>276</v>
      </c>
    </row>
    <row r="93" spans="1:8" s="30" customFormat="1" ht="63" customHeight="1">
      <c r="A93" s="58" t="s">
        <v>204</v>
      </c>
      <c r="B93" s="57" t="s">
        <v>205</v>
      </c>
      <c r="C93" s="28" t="s">
        <v>206</v>
      </c>
      <c r="D93" s="60" t="s">
        <v>179</v>
      </c>
      <c r="E93" s="63">
        <v>0.22</v>
      </c>
      <c r="F93" s="57" t="s">
        <v>207</v>
      </c>
      <c r="G93" s="57" t="s">
        <v>208</v>
      </c>
    </row>
    <row r="94" spans="1:8" s="30" customFormat="1" ht="93" customHeight="1">
      <c r="A94" s="220" t="s">
        <v>273</v>
      </c>
      <c r="B94" s="62" t="s">
        <v>186</v>
      </c>
      <c r="C94" s="57" t="s">
        <v>184</v>
      </c>
      <c r="D94" s="60" t="s">
        <v>179</v>
      </c>
      <c r="E94" s="63">
        <v>0.5</v>
      </c>
      <c r="F94" s="57" t="s">
        <v>185</v>
      </c>
      <c r="G94" s="220" t="s">
        <v>397</v>
      </c>
    </row>
    <row r="95" spans="1:8" s="30" customFormat="1" ht="108" customHeight="1">
      <c r="A95" s="221"/>
      <c r="B95" s="62" t="s">
        <v>186</v>
      </c>
      <c r="C95" s="57" t="s">
        <v>187</v>
      </c>
      <c r="D95" s="57" t="s">
        <v>179</v>
      </c>
      <c r="E95" s="64">
        <v>0.61</v>
      </c>
      <c r="F95" s="57" t="s">
        <v>188</v>
      </c>
      <c r="G95" s="221"/>
    </row>
    <row r="96" spans="1:8" s="30" customFormat="1" ht="145.5" customHeight="1">
      <c r="A96" s="221"/>
      <c r="B96" s="62" t="s">
        <v>186</v>
      </c>
      <c r="C96" s="57" t="s">
        <v>189</v>
      </c>
      <c r="D96" s="57" t="s">
        <v>179</v>
      </c>
      <c r="E96" s="64">
        <v>0.8</v>
      </c>
      <c r="F96" s="57" t="s">
        <v>183</v>
      </c>
      <c r="G96" s="221"/>
    </row>
    <row r="97" spans="1:8" s="30" customFormat="1" ht="139.5" customHeight="1">
      <c r="A97" s="221"/>
      <c r="B97" s="62" t="s">
        <v>186</v>
      </c>
      <c r="C97" s="62" t="s">
        <v>190</v>
      </c>
      <c r="D97" s="65" t="s">
        <v>179</v>
      </c>
      <c r="E97" s="66">
        <v>0.32</v>
      </c>
      <c r="F97" s="62" t="s">
        <v>191</v>
      </c>
      <c r="G97" s="221"/>
    </row>
    <row r="98" spans="1:8" s="30" customFormat="1" ht="104.25" customHeight="1">
      <c r="A98" s="221"/>
      <c r="B98" s="62" t="s">
        <v>186</v>
      </c>
      <c r="C98" s="57" t="s">
        <v>192</v>
      </c>
      <c r="D98" s="57" t="s">
        <v>179</v>
      </c>
      <c r="E98" s="64">
        <v>1</v>
      </c>
      <c r="F98" s="57" t="s">
        <v>193</v>
      </c>
      <c r="G98" s="221"/>
    </row>
    <row r="99" spans="1:8" s="30" customFormat="1" ht="111" customHeight="1">
      <c r="A99" s="221"/>
      <c r="B99" s="62" t="s">
        <v>186</v>
      </c>
      <c r="C99" s="57" t="s">
        <v>194</v>
      </c>
      <c r="D99" s="57" t="s">
        <v>179</v>
      </c>
      <c r="E99" s="64">
        <v>0.67</v>
      </c>
      <c r="F99" s="57" t="s">
        <v>195</v>
      </c>
      <c r="G99" s="221"/>
    </row>
    <row r="100" spans="1:8" s="30" customFormat="1" ht="78" customHeight="1">
      <c r="A100" s="221"/>
      <c r="B100" s="62" t="s">
        <v>186</v>
      </c>
      <c r="C100" s="57" t="s">
        <v>196</v>
      </c>
      <c r="D100" s="57" t="s">
        <v>197</v>
      </c>
      <c r="E100" s="64">
        <v>1</v>
      </c>
      <c r="F100" s="57" t="s">
        <v>198</v>
      </c>
      <c r="G100" s="221"/>
    </row>
    <row r="101" spans="1:8" s="30" customFormat="1" ht="101.25" customHeight="1">
      <c r="A101" s="222"/>
      <c r="B101" s="62" t="s">
        <v>186</v>
      </c>
      <c r="C101" s="57" t="s">
        <v>199</v>
      </c>
      <c r="D101" s="57" t="s">
        <v>197</v>
      </c>
      <c r="E101" s="64">
        <v>1</v>
      </c>
      <c r="F101" s="57" t="s">
        <v>200</v>
      </c>
      <c r="G101" s="222"/>
    </row>
    <row r="102" spans="1:8" s="30" customFormat="1" ht="57" customHeight="1">
      <c r="A102" s="160" t="s">
        <v>171</v>
      </c>
      <c r="B102" s="136"/>
      <c r="C102" s="136"/>
      <c r="D102" s="136"/>
      <c r="E102" s="136"/>
      <c r="F102" s="136"/>
      <c r="G102" s="136"/>
    </row>
    <row r="103" spans="1:8" s="30" customFormat="1" ht="57" customHeight="1"/>
    <row r="104" spans="1:8" s="30" customFormat="1" ht="33.75" customHeight="1">
      <c r="A104" s="45" t="s">
        <v>209</v>
      </c>
      <c r="B104" s="46" t="s">
        <v>210</v>
      </c>
      <c r="C104" s="47" t="s">
        <v>211</v>
      </c>
      <c r="D104" s="48" t="s">
        <v>212</v>
      </c>
      <c r="E104" s="241"/>
      <c r="F104" s="241"/>
      <c r="G104" s="242"/>
    </row>
    <row r="105" spans="1:8" s="30" customFormat="1" ht="53.25" customHeight="1">
      <c r="A105" s="49" t="s">
        <v>213</v>
      </c>
      <c r="B105" s="50">
        <v>742255</v>
      </c>
      <c r="C105" s="51">
        <v>760012</v>
      </c>
      <c r="D105" s="52">
        <f>SUM(B105:C105)</f>
        <v>1502267</v>
      </c>
      <c r="E105" s="243"/>
      <c r="F105" s="243"/>
      <c r="G105" s="244"/>
    </row>
    <row r="106" spans="1:8" ht="48" customHeight="1">
      <c r="A106" s="49" t="s">
        <v>214</v>
      </c>
      <c r="B106" s="50">
        <f>10824560+8659640+56287728+45030146+10824560+8659640</f>
        <v>140286274</v>
      </c>
      <c r="C106" s="51">
        <f>1778453+1196924+1701786+1310090+1318010+800004+1385011+1221339+410000+959850+1227472</f>
        <v>13308939</v>
      </c>
      <c r="D106" s="52">
        <f>SUM(B106:C106)</f>
        <v>153595213</v>
      </c>
      <c r="E106" s="243"/>
      <c r="F106" s="243"/>
      <c r="G106" s="244"/>
      <c r="H106" s="4"/>
    </row>
    <row r="107" spans="1:8" s="11" customFormat="1" ht="18.75">
      <c r="A107" s="53" t="s">
        <v>215</v>
      </c>
      <c r="B107" s="54">
        <f>SUM(B105:B106)</f>
        <v>141028529</v>
      </c>
      <c r="C107" s="55">
        <f>SUM(C105:C106)</f>
        <v>14068951</v>
      </c>
      <c r="D107" s="56">
        <f>SUM(D105:D106)</f>
        <v>155097480</v>
      </c>
      <c r="E107" s="245"/>
      <c r="F107" s="245"/>
      <c r="G107" s="246"/>
      <c r="H107" s="10"/>
    </row>
    <row r="108" spans="1:8" ht="16.5">
      <c r="A108" s="161" t="s">
        <v>103</v>
      </c>
      <c r="B108" s="161"/>
      <c r="C108" s="161"/>
      <c r="D108" s="161"/>
      <c r="E108" s="161"/>
      <c r="F108" s="161"/>
      <c r="G108" s="161"/>
      <c r="H108" s="4"/>
    </row>
    <row r="109" spans="1:8" ht="31.5">
      <c r="A109" s="16" t="s">
        <v>33</v>
      </c>
      <c r="B109" s="16" t="s">
        <v>34</v>
      </c>
      <c r="C109" s="17" t="s">
        <v>80</v>
      </c>
      <c r="D109" s="16" t="s">
        <v>35</v>
      </c>
      <c r="E109" s="16" t="s">
        <v>36</v>
      </c>
      <c r="F109" s="13" t="s">
        <v>37</v>
      </c>
      <c r="G109" s="16" t="s">
        <v>38</v>
      </c>
      <c r="H109" s="4"/>
    </row>
    <row r="110" spans="1:8" s="30" customFormat="1" ht="22.5">
      <c r="A110" s="91">
        <v>440087</v>
      </c>
      <c r="B110" s="60">
        <v>343</v>
      </c>
      <c r="C110" s="92">
        <v>45390</v>
      </c>
      <c r="D110" s="93">
        <v>13170000</v>
      </c>
      <c r="E110" s="57" t="s">
        <v>216</v>
      </c>
      <c r="F110" s="60" t="s">
        <v>217</v>
      </c>
      <c r="G110" s="44" t="s">
        <v>218</v>
      </c>
      <c r="H110" s="31"/>
    </row>
    <row r="111" spans="1:8" s="30" customFormat="1" ht="22.5">
      <c r="A111" s="91">
        <v>440298</v>
      </c>
      <c r="B111" s="60">
        <v>342</v>
      </c>
      <c r="C111" s="92">
        <v>45397</v>
      </c>
      <c r="D111" s="94">
        <v>37020000</v>
      </c>
      <c r="E111" s="57" t="s">
        <v>219</v>
      </c>
      <c r="F111" s="60" t="s">
        <v>217</v>
      </c>
      <c r="G111" s="44" t="s">
        <v>218</v>
      </c>
      <c r="H111" s="31"/>
    </row>
    <row r="112" spans="1:8" s="30" customFormat="1" ht="25.5">
      <c r="A112" s="91">
        <v>440087</v>
      </c>
      <c r="B112" s="60">
        <v>343</v>
      </c>
      <c r="C112" s="92">
        <v>45397</v>
      </c>
      <c r="D112" s="94">
        <v>9833850</v>
      </c>
      <c r="E112" s="57" t="s">
        <v>220</v>
      </c>
      <c r="F112" s="60" t="s">
        <v>217</v>
      </c>
      <c r="G112" s="44" t="s">
        <v>218</v>
      </c>
      <c r="H112" s="31"/>
    </row>
    <row r="113" spans="1:8" s="30" customFormat="1" ht="22.5">
      <c r="A113" s="91">
        <v>440087</v>
      </c>
      <c r="B113" s="60">
        <v>343</v>
      </c>
      <c r="C113" s="92">
        <v>45397</v>
      </c>
      <c r="D113" s="94">
        <v>81920000</v>
      </c>
      <c r="E113" s="57" t="s">
        <v>221</v>
      </c>
      <c r="F113" s="60" t="s">
        <v>217</v>
      </c>
      <c r="G113" s="44" t="s">
        <v>218</v>
      </c>
      <c r="H113" s="31"/>
    </row>
    <row r="114" spans="1:8" s="30" customFormat="1" ht="22.5">
      <c r="A114" s="91">
        <v>440087</v>
      </c>
      <c r="B114" s="60">
        <v>343</v>
      </c>
      <c r="C114" s="92">
        <v>45397</v>
      </c>
      <c r="D114" s="94">
        <v>22673000</v>
      </c>
      <c r="E114" s="57" t="s">
        <v>222</v>
      </c>
      <c r="F114" s="60" t="s">
        <v>217</v>
      </c>
      <c r="G114" s="44" t="s">
        <v>218</v>
      </c>
      <c r="H114" s="31"/>
    </row>
    <row r="115" spans="1:8" s="30" customFormat="1" ht="25.5">
      <c r="A115" s="91">
        <v>44087</v>
      </c>
      <c r="B115" s="60">
        <v>343</v>
      </c>
      <c r="C115" s="92">
        <v>45397</v>
      </c>
      <c r="D115" s="94">
        <v>8900000</v>
      </c>
      <c r="E115" s="57" t="s">
        <v>223</v>
      </c>
      <c r="F115" s="60" t="s">
        <v>217</v>
      </c>
      <c r="G115" s="44" t="s">
        <v>218</v>
      </c>
      <c r="H115" s="31"/>
    </row>
    <row r="116" spans="1:8" s="30" customFormat="1" ht="22.5">
      <c r="A116" s="91">
        <v>440115</v>
      </c>
      <c r="B116" s="60">
        <v>392</v>
      </c>
      <c r="C116" s="92">
        <v>45399</v>
      </c>
      <c r="D116" s="94">
        <v>42304000</v>
      </c>
      <c r="E116" s="57" t="s">
        <v>224</v>
      </c>
      <c r="F116" s="60" t="s">
        <v>217</v>
      </c>
      <c r="G116" s="44" t="s">
        <v>218</v>
      </c>
      <c r="H116" s="31"/>
    </row>
    <row r="117" spans="1:8" s="30" customFormat="1" ht="22.5">
      <c r="A117" s="91">
        <v>440298</v>
      </c>
      <c r="B117" s="60">
        <v>342</v>
      </c>
      <c r="C117" s="92">
        <v>45385</v>
      </c>
      <c r="D117" s="94">
        <v>260300000</v>
      </c>
      <c r="E117" s="57" t="s">
        <v>225</v>
      </c>
      <c r="F117" s="60" t="s">
        <v>217</v>
      </c>
      <c r="G117" s="44" t="s">
        <v>218</v>
      </c>
      <c r="H117" s="31"/>
    </row>
    <row r="118" spans="1:8" s="30" customFormat="1" ht="22.5">
      <c r="A118" s="91">
        <v>440298</v>
      </c>
      <c r="B118" s="60">
        <v>342</v>
      </c>
      <c r="C118" s="92">
        <v>45390</v>
      </c>
      <c r="D118" s="94">
        <v>366400000</v>
      </c>
      <c r="E118" s="57" t="s">
        <v>226</v>
      </c>
      <c r="F118" s="60" t="s">
        <v>217</v>
      </c>
      <c r="G118" s="44" t="s">
        <v>218</v>
      </c>
      <c r="H118" s="31"/>
    </row>
    <row r="119" spans="1:8" s="30" customFormat="1" ht="22.5">
      <c r="A119" s="91">
        <v>449657</v>
      </c>
      <c r="B119" s="60">
        <v>333</v>
      </c>
      <c r="C119" s="92">
        <v>45435</v>
      </c>
      <c r="D119" s="94">
        <v>186620896</v>
      </c>
      <c r="E119" s="57" t="s">
        <v>227</v>
      </c>
      <c r="F119" s="60" t="s">
        <v>217</v>
      </c>
      <c r="G119" s="44" t="s">
        <v>218</v>
      </c>
      <c r="H119" s="31"/>
    </row>
    <row r="120" spans="1:8" s="30" customFormat="1" ht="22.5">
      <c r="A120" s="91">
        <v>440164</v>
      </c>
      <c r="B120" s="60">
        <v>244</v>
      </c>
      <c r="C120" s="92">
        <v>45439</v>
      </c>
      <c r="D120" s="94">
        <v>582451412</v>
      </c>
      <c r="E120" s="57" t="s">
        <v>228</v>
      </c>
      <c r="F120" s="60" t="s">
        <v>217</v>
      </c>
      <c r="G120" s="44" t="s">
        <v>218</v>
      </c>
      <c r="H120" s="31"/>
    </row>
    <row r="121" spans="1:8" s="30" customFormat="1" ht="25.5">
      <c r="A121" s="91"/>
      <c r="B121" s="60">
        <v>251</v>
      </c>
      <c r="C121" s="92">
        <v>45460</v>
      </c>
      <c r="D121" s="94">
        <v>144000000</v>
      </c>
      <c r="E121" s="57" t="s">
        <v>229</v>
      </c>
      <c r="F121" s="60" t="s">
        <v>217</v>
      </c>
      <c r="G121" s="44" t="s">
        <v>218</v>
      </c>
      <c r="H121" s="31"/>
    </row>
    <row r="122" spans="1:8" s="30" customFormat="1" ht="22.5">
      <c r="A122" s="91">
        <v>449575</v>
      </c>
      <c r="B122" s="60">
        <v>333</v>
      </c>
      <c r="C122" s="92">
        <v>45471</v>
      </c>
      <c r="D122" s="94">
        <v>911680000</v>
      </c>
      <c r="E122" s="57" t="s">
        <v>227</v>
      </c>
      <c r="F122" s="60" t="s">
        <v>217</v>
      </c>
      <c r="G122" s="44" t="s">
        <v>218</v>
      </c>
      <c r="H122" s="31"/>
    </row>
    <row r="123" spans="1:8" s="30" customFormat="1" ht="22.5">
      <c r="A123" s="91"/>
      <c r="B123" s="60">
        <v>251</v>
      </c>
      <c r="C123" s="92">
        <v>45468</v>
      </c>
      <c r="D123" s="94">
        <v>64000000</v>
      </c>
      <c r="E123" s="57" t="s">
        <v>230</v>
      </c>
      <c r="F123" s="60" t="s">
        <v>217</v>
      </c>
      <c r="G123" s="44" t="s">
        <v>218</v>
      </c>
      <c r="H123" s="31"/>
    </row>
    <row r="124" spans="1:8" ht="20.25" customHeight="1">
      <c r="A124" s="135" t="s">
        <v>84</v>
      </c>
      <c r="B124" s="136"/>
      <c r="C124" s="136"/>
      <c r="D124" s="136"/>
      <c r="E124" s="136"/>
      <c r="F124" s="136"/>
      <c r="G124" s="136"/>
      <c r="H124" s="4"/>
    </row>
    <row r="125" spans="1:8" s="11" customFormat="1" ht="15.75">
      <c r="A125" s="15"/>
      <c r="B125" s="15"/>
      <c r="C125" s="15"/>
      <c r="D125" s="15"/>
      <c r="E125" s="15"/>
      <c r="F125" s="15"/>
      <c r="G125" s="15"/>
      <c r="H125" s="10"/>
    </row>
    <row r="126" spans="1:8" ht="16.5">
      <c r="A126" s="161" t="s">
        <v>104</v>
      </c>
      <c r="B126" s="161"/>
      <c r="C126" s="161"/>
      <c r="D126" s="161"/>
      <c r="E126" s="161"/>
      <c r="F126" s="161"/>
      <c r="G126" s="161"/>
      <c r="H126" s="4"/>
    </row>
    <row r="127" spans="1:8" ht="15.75">
      <c r="A127" s="130" t="s">
        <v>101</v>
      </c>
      <c r="B127" s="132"/>
      <c r="C127" s="16" t="s">
        <v>26</v>
      </c>
      <c r="D127" s="16" t="s">
        <v>39</v>
      </c>
      <c r="E127" s="16" t="s">
        <v>40</v>
      </c>
      <c r="F127" s="16" t="s">
        <v>41</v>
      </c>
      <c r="G127" s="13" t="s">
        <v>42</v>
      </c>
      <c r="H127" s="4"/>
    </row>
    <row r="128" spans="1:8" s="30" customFormat="1" ht="15.75">
      <c r="A128" s="76">
        <v>100</v>
      </c>
      <c r="B128" s="76"/>
      <c r="C128" s="77" t="s">
        <v>231</v>
      </c>
      <c r="D128" s="78">
        <f>SUM(D129:D133)</f>
        <v>34702338094</v>
      </c>
      <c r="E128" s="78">
        <f>SUM(E129:E133)</f>
        <v>8105880455</v>
      </c>
      <c r="F128" s="78">
        <f>SUM(F129:F133)</f>
        <v>26596457639</v>
      </c>
      <c r="G128" s="238" t="s">
        <v>270</v>
      </c>
      <c r="H128" s="31"/>
    </row>
    <row r="129" spans="1:8" s="30" customFormat="1" ht="15.75">
      <c r="A129" s="79"/>
      <c r="B129" s="79">
        <v>110</v>
      </c>
      <c r="C129" s="79" t="s">
        <v>232</v>
      </c>
      <c r="D129" s="80">
        <v>14128436205</v>
      </c>
      <c r="E129" s="80">
        <v>2848958979</v>
      </c>
      <c r="F129" s="80">
        <f>+D129-E129</f>
        <v>11279477226</v>
      </c>
      <c r="G129" s="239"/>
      <c r="H129" s="31"/>
    </row>
    <row r="130" spans="1:8" s="30" customFormat="1" ht="15.75">
      <c r="A130" s="79"/>
      <c r="B130" s="79">
        <v>120</v>
      </c>
      <c r="C130" s="79" t="s">
        <v>233</v>
      </c>
      <c r="D130" s="80">
        <v>1831510000</v>
      </c>
      <c r="E130" s="80">
        <v>570542552</v>
      </c>
      <c r="F130" s="80">
        <f>+D130-E130</f>
        <v>1260967448</v>
      </c>
      <c r="G130" s="239"/>
      <c r="H130" s="31"/>
    </row>
    <row r="131" spans="1:8" s="30" customFormat="1" ht="15.75">
      <c r="A131" s="79"/>
      <c r="B131" s="79">
        <v>130</v>
      </c>
      <c r="C131" s="79" t="s">
        <v>234</v>
      </c>
      <c r="D131" s="80">
        <v>4069400000</v>
      </c>
      <c r="E131" s="80">
        <v>1410189852</v>
      </c>
      <c r="F131" s="80">
        <f>+D131-E131</f>
        <v>2659210148</v>
      </c>
      <c r="G131" s="239"/>
      <c r="H131" s="31"/>
    </row>
    <row r="132" spans="1:8" s="30" customFormat="1" ht="15.75">
      <c r="A132" s="79"/>
      <c r="B132" s="79">
        <v>140</v>
      </c>
      <c r="C132" s="79" t="s">
        <v>235</v>
      </c>
      <c r="D132" s="80">
        <v>13522991889</v>
      </c>
      <c r="E132" s="80">
        <v>3262989072</v>
      </c>
      <c r="F132" s="80">
        <f>+D132-E132</f>
        <v>10260002817</v>
      </c>
      <c r="G132" s="239"/>
      <c r="H132" s="31"/>
    </row>
    <row r="133" spans="1:8" s="30" customFormat="1" ht="15.75">
      <c r="A133" s="79"/>
      <c r="B133" s="79">
        <v>190</v>
      </c>
      <c r="C133" s="79" t="s">
        <v>236</v>
      </c>
      <c r="D133" s="80">
        <v>1150000000</v>
      </c>
      <c r="E133" s="80">
        <v>13200000</v>
      </c>
      <c r="F133" s="80">
        <f>+D133-E133</f>
        <v>1136800000</v>
      </c>
      <c r="G133" s="239"/>
      <c r="H133" s="31"/>
    </row>
    <row r="134" spans="1:8" s="30" customFormat="1" ht="15.75">
      <c r="A134" s="76">
        <v>200</v>
      </c>
      <c r="B134" s="76"/>
      <c r="C134" s="77" t="s">
        <v>237</v>
      </c>
      <c r="D134" s="78">
        <f>SUM(D135:D143)</f>
        <v>13201215534</v>
      </c>
      <c r="E134" s="78">
        <f>SUM(E135:E143)</f>
        <v>2612761939</v>
      </c>
      <c r="F134" s="78">
        <f>SUM(F135:F143)</f>
        <v>10588453595</v>
      </c>
      <c r="G134" s="239"/>
      <c r="H134" s="31"/>
    </row>
    <row r="135" spans="1:8" s="30" customFormat="1" ht="15.75">
      <c r="A135" s="79"/>
      <c r="B135" s="79">
        <v>210</v>
      </c>
      <c r="C135" s="81" t="s">
        <v>238</v>
      </c>
      <c r="D135" s="80">
        <v>826000000</v>
      </c>
      <c r="E135" s="80">
        <v>92478219</v>
      </c>
      <c r="F135" s="80">
        <f t="shared" ref="F135:F143" si="0">+D135-E135</f>
        <v>733521781</v>
      </c>
      <c r="G135" s="239"/>
      <c r="H135" s="31"/>
    </row>
    <row r="136" spans="1:8" s="30" customFormat="1" ht="15.75">
      <c r="A136" s="79"/>
      <c r="B136" s="79">
        <v>220</v>
      </c>
      <c r="C136" s="81" t="s">
        <v>239</v>
      </c>
      <c r="D136" s="80">
        <v>70000000</v>
      </c>
      <c r="E136" s="80">
        <v>0</v>
      </c>
      <c r="F136" s="80">
        <f>+D136-E136</f>
        <v>70000000</v>
      </c>
      <c r="G136" s="239"/>
      <c r="H136" s="31"/>
    </row>
    <row r="137" spans="1:8" s="30" customFormat="1" ht="15.75">
      <c r="A137" s="79"/>
      <c r="B137" s="79">
        <v>230</v>
      </c>
      <c r="C137" s="81" t="s">
        <v>240</v>
      </c>
      <c r="D137" s="80">
        <v>1327000000</v>
      </c>
      <c r="E137" s="80">
        <v>409498408</v>
      </c>
      <c r="F137" s="80">
        <f t="shared" si="0"/>
        <v>917501592</v>
      </c>
      <c r="G137" s="239"/>
      <c r="H137" s="31"/>
    </row>
    <row r="138" spans="1:8" s="30" customFormat="1" ht="38.25">
      <c r="A138" s="79"/>
      <c r="B138" s="79">
        <v>240</v>
      </c>
      <c r="C138" s="81" t="s">
        <v>241</v>
      </c>
      <c r="D138" s="80">
        <v>2905000008</v>
      </c>
      <c r="E138" s="80">
        <v>622592318</v>
      </c>
      <c r="F138" s="80">
        <f>+D138-E138</f>
        <v>2282407690</v>
      </c>
      <c r="G138" s="239"/>
      <c r="H138" s="31"/>
    </row>
    <row r="139" spans="1:8" s="30" customFormat="1" ht="15.75">
      <c r="A139" s="79"/>
      <c r="B139" s="79">
        <v>250</v>
      </c>
      <c r="C139" s="81" t="s">
        <v>242</v>
      </c>
      <c r="D139" s="80">
        <v>865400000</v>
      </c>
      <c r="E139" s="80">
        <v>252600000</v>
      </c>
      <c r="F139" s="80">
        <f>+D139-E139</f>
        <v>612800000</v>
      </c>
      <c r="G139" s="239"/>
      <c r="H139" s="31"/>
    </row>
    <row r="140" spans="1:8" s="30" customFormat="1" ht="25.5">
      <c r="A140" s="79"/>
      <c r="B140" s="79">
        <v>260</v>
      </c>
      <c r="C140" s="81" t="s">
        <v>243</v>
      </c>
      <c r="D140" s="80">
        <v>2321609974</v>
      </c>
      <c r="E140" s="80">
        <v>48570444</v>
      </c>
      <c r="F140" s="80">
        <f t="shared" si="0"/>
        <v>2273039530</v>
      </c>
      <c r="G140" s="239"/>
      <c r="H140" s="31"/>
    </row>
    <row r="141" spans="1:8" s="30" customFormat="1" ht="15.75">
      <c r="A141" s="79"/>
      <c r="B141" s="79">
        <v>270</v>
      </c>
      <c r="C141" s="81" t="s">
        <v>244</v>
      </c>
      <c r="D141" s="80">
        <v>4747800000</v>
      </c>
      <c r="E141" s="80">
        <v>1146420000</v>
      </c>
      <c r="F141" s="80">
        <f t="shared" si="0"/>
        <v>3601380000</v>
      </c>
      <c r="G141" s="239"/>
      <c r="H141" s="31"/>
    </row>
    <row r="142" spans="1:8" s="30" customFormat="1" ht="25.5">
      <c r="A142" s="79"/>
      <c r="B142" s="79">
        <v>280</v>
      </c>
      <c r="C142" s="81" t="s">
        <v>245</v>
      </c>
      <c r="D142" s="80">
        <v>88405552</v>
      </c>
      <c r="E142" s="80">
        <v>25452550</v>
      </c>
      <c r="F142" s="80">
        <f t="shared" si="0"/>
        <v>62953002</v>
      </c>
      <c r="G142" s="239"/>
      <c r="H142" s="31"/>
    </row>
    <row r="143" spans="1:8" s="30" customFormat="1" ht="25.5">
      <c r="A143" s="79"/>
      <c r="B143" s="79">
        <v>290</v>
      </c>
      <c r="C143" s="81" t="s">
        <v>246</v>
      </c>
      <c r="D143" s="80">
        <v>50000000</v>
      </c>
      <c r="E143" s="80">
        <v>15150000</v>
      </c>
      <c r="F143" s="80">
        <f t="shared" si="0"/>
        <v>34850000</v>
      </c>
      <c r="G143" s="239"/>
      <c r="H143" s="31"/>
    </row>
    <row r="144" spans="1:8" s="30" customFormat="1" ht="15.75">
      <c r="A144" s="76">
        <v>300</v>
      </c>
      <c r="B144" s="76"/>
      <c r="C144" s="77" t="s">
        <v>247</v>
      </c>
      <c r="D144" s="78">
        <f>SUM(D145:D150)</f>
        <v>3328094337</v>
      </c>
      <c r="E144" s="78">
        <f>SUM(E145:E150)</f>
        <v>907440590</v>
      </c>
      <c r="F144" s="78">
        <f>SUM(F145:F150)</f>
        <v>2420653747</v>
      </c>
      <c r="G144" s="239"/>
      <c r="H144" s="31"/>
    </row>
    <row r="145" spans="1:8" s="30" customFormat="1" ht="15.75">
      <c r="A145" s="79"/>
      <c r="B145" s="79">
        <v>320</v>
      </c>
      <c r="C145" s="81" t="s">
        <v>248</v>
      </c>
      <c r="D145" s="80">
        <v>156061657</v>
      </c>
      <c r="E145" s="80">
        <v>0</v>
      </c>
      <c r="F145" s="80">
        <f t="shared" ref="F145:F150" si="1">+D145-E145</f>
        <v>156061657</v>
      </c>
      <c r="G145" s="239"/>
      <c r="H145" s="31"/>
    </row>
    <row r="146" spans="1:8" s="30" customFormat="1" ht="25.5">
      <c r="A146" s="79"/>
      <c r="B146" s="79">
        <v>330</v>
      </c>
      <c r="C146" s="81" t="s">
        <v>249</v>
      </c>
      <c r="D146" s="80">
        <v>1411365823</v>
      </c>
      <c r="E146" s="80">
        <v>20947100</v>
      </c>
      <c r="F146" s="80">
        <f t="shared" si="1"/>
        <v>1390418723</v>
      </c>
      <c r="G146" s="239"/>
      <c r="H146" s="31"/>
    </row>
    <row r="147" spans="1:8" s="30" customFormat="1" ht="25.5">
      <c r="A147" s="79"/>
      <c r="B147" s="79">
        <v>340</v>
      </c>
      <c r="C147" s="81" t="s">
        <v>250</v>
      </c>
      <c r="D147" s="80">
        <v>1251213154</v>
      </c>
      <c r="E147" s="80">
        <v>817429180</v>
      </c>
      <c r="F147" s="80">
        <f t="shared" si="1"/>
        <v>433783974</v>
      </c>
      <c r="G147" s="239"/>
      <c r="H147" s="31"/>
    </row>
    <row r="148" spans="1:8" s="30" customFormat="1" ht="25.5">
      <c r="A148" s="79"/>
      <c r="B148" s="79">
        <v>350</v>
      </c>
      <c r="C148" s="81" t="s">
        <v>251</v>
      </c>
      <c r="D148" s="80">
        <v>56085852</v>
      </c>
      <c r="E148" s="80">
        <v>20993600</v>
      </c>
      <c r="F148" s="80">
        <f t="shared" si="1"/>
        <v>35092252</v>
      </c>
      <c r="G148" s="239"/>
      <c r="H148" s="31"/>
    </row>
    <row r="149" spans="1:8" s="30" customFormat="1" ht="25.5">
      <c r="A149" s="79"/>
      <c r="B149" s="79">
        <v>360</v>
      </c>
      <c r="C149" s="81" t="s">
        <v>252</v>
      </c>
      <c r="D149" s="80">
        <v>360000000</v>
      </c>
      <c r="E149" s="80">
        <v>0</v>
      </c>
      <c r="F149" s="80">
        <f t="shared" si="1"/>
        <v>360000000</v>
      </c>
      <c r="G149" s="239"/>
      <c r="H149" s="31"/>
    </row>
    <row r="150" spans="1:8" s="30" customFormat="1" ht="15.75">
      <c r="A150" s="79"/>
      <c r="B150" s="79">
        <v>390</v>
      </c>
      <c r="C150" s="81" t="s">
        <v>253</v>
      </c>
      <c r="D150" s="80">
        <v>93367851</v>
      </c>
      <c r="E150" s="80">
        <v>48070710</v>
      </c>
      <c r="F150" s="80">
        <f t="shared" si="1"/>
        <v>45297141</v>
      </c>
      <c r="G150" s="239"/>
      <c r="H150" s="31"/>
    </row>
    <row r="151" spans="1:8" s="30" customFormat="1" ht="15.75">
      <c r="A151" s="76">
        <v>500</v>
      </c>
      <c r="B151" s="76"/>
      <c r="C151" s="77" t="s">
        <v>254</v>
      </c>
      <c r="D151" s="78">
        <f>SUM(D152:D155)</f>
        <v>2762627800</v>
      </c>
      <c r="E151" s="78">
        <f>SUM(E153:E155)</f>
        <v>59675000</v>
      </c>
      <c r="F151" s="78">
        <f>SUM(F152:F155)</f>
        <v>2702952800</v>
      </c>
      <c r="G151" s="239"/>
      <c r="H151" s="31"/>
    </row>
    <row r="152" spans="1:8" s="30" customFormat="1" ht="15.75">
      <c r="A152" s="79"/>
      <c r="B152" s="79">
        <v>520</v>
      </c>
      <c r="C152" s="81" t="s">
        <v>255</v>
      </c>
      <c r="D152" s="80">
        <v>0</v>
      </c>
      <c r="E152" s="80">
        <v>0</v>
      </c>
      <c r="F152" s="80">
        <f>+D152-E152</f>
        <v>0</v>
      </c>
      <c r="G152" s="239"/>
      <c r="H152" s="31"/>
    </row>
    <row r="153" spans="1:8" s="30" customFormat="1" ht="38.25">
      <c r="A153" s="79"/>
      <c r="B153" s="79">
        <v>530</v>
      </c>
      <c r="C153" s="81" t="s">
        <v>256</v>
      </c>
      <c r="D153" s="80">
        <v>1123854800</v>
      </c>
      <c r="E153" s="80">
        <v>0</v>
      </c>
      <c r="F153" s="80">
        <f>+D153-E153</f>
        <v>1123854800</v>
      </c>
      <c r="G153" s="239"/>
      <c r="H153" s="31"/>
    </row>
    <row r="154" spans="1:8" s="30" customFormat="1" ht="25.5">
      <c r="A154" s="79"/>
      <c r="B154" s="79">
        <v>540</v>
      </c>
      <c r="C154" s="81" t="s">
        <v>257</v>
      </c>
      <c r="D154" s="80">
        <v>1253773000</v>
      </c>
      <c r="E154" s="80">
        <v>59675000</v>
      </c>
      <c r="F154" s="80">
        <f>+D154-E154</f>
        <v>1194098000</v>
      </c>
      <c r="G154" s="239"/>
      <c r="H154" s="31"/>
    </row>
    <row r="155" spans="1:8" s="30" customFormat="1" ht="25.5">
      <c r="A155" s="79"/>
      <c r="B155" s="79">
        <v>570</v>
      </c>
      <c r="C155" s="81" t="s">
        <v>258</v>
      </c>
      <c r="D155" s="80">
        <v>385000000</v>
      </c>
      <c r="E155" s="80">
        <v>0</v>
      </c>
      <c r="F155" s="80">
        <f>+D155-E155</f>
        <v>385000000</v>
      </c>
      <c r="G155" s="239"/>
      <c r="H155" s="31"/>
    </row>
    <row r="156" spans="1:8" s="30" customFormat="1" ht="15.75">
      <c r="A156" s="76">
        <v>800</v>
      </c>
      <c r="B156" s="76"/>
      <c r="C156" s="77" t="s">
        <v>259</v>
      </c>
      <c r="D156" s="78">
        <f>SUM(D157:D158)</f>
        <v>333760949</v>
      </c>
      <c r="E156" s="78">
        <f>SUM(E157:E158)</f>
        <v>0</v>
      </c>
      <c r="F156" s="78">
        <f>SUM(F157:F158)</f>
        <v>333760949</v>
      </c>
      <c r="G156" s="239"/>
      <c r="H156" s="31"/>
    </row>
    <row r="157" spans="1:8" s="30" customFormat="1" ht="38.25">
      <c r="A157" s="79"/>
      <c r="B157" s="79">
        <v>840</v>
      </c>
      <c r="C157" s="81" t="s">
        <v>260</v>
      </c>
      <c r="D157" s="80">
        <v>220000000</v>
      </c>
      <c r="E157" s="80">
        <v>0</v>
      </c>
      <c r="F157" s="80">
        <f>+D157-E157</f>
        <v>220000000</v>
      </c>
      <c r="G157" s="239"/>
      <c r="H157" s="31"/>
    </row>
    <row r="158" spans="1:8" s="30" customFormat="1" ht="38.25">
      <c r="A158" s="79"/>
      <c r="B158" s="79">
        <v>850</v>
      </c>
      <c r="C158" s="81" t="s">
        <v>261</v>
      </c>
      <c r="D158" s="80">
        <v>113760949</v>
      </c>
      <c r="E158" s="80">
        <v>0</v>
      </c>
      <c r="F158" s="80">
        <f>+D158-E158</f>
        <v>113760949</v>
      </c>
      <c r="G158" s="239"/>
      <c r="H158" s="31"/>
    </row>
    <row r="159" spans="1:8" s="30" customFormat="1" ht="15.75">
      <c r="A159" s="76">
        <v>900</v>
      </c>
      <c r="B159" s="76"/>
      <c r="C159" s="77" t="s">
        <v>262</v>
      </c>
      <c r="D159" s="78">
        <f>SUM(D160)</f>
        <v>130000000</v>
      </c>
      <c r="E159" s="78">
        <f>SUM(E160)</f>
        <v>86170100</v>
      </c>
      <c r="F159" s="78">
        <f>SUM(F160)</f>
        <v>43829900</v>
      </c>
      <c r="G159" s="239"/>
      <c r="H159" s="31"/>
    </row>
    <row r="160" spans="1:8" s="30" customFormat="1" ht="15.75">
      <c r="A160" s="79"/>
      <c r="B160" s="79">
        <v>910</v>
      </c>
      <c r="C160" s="81" t="s">
        <v>262</v>
      </c>
      <c r="D160" s="80">
        <v>130000000</v>
      </c>
      <c r="E160" s="80">
        <v>86170100</v>
      </c>
      <c r="F160" s="80">
        <f>+D160-E160</f>
        <v>43829900</v>
      </c>
      <c r="G160" s="239"/>
      <c r="H160" s="31"/>
    </row>
    <row r="161" spans="1:8" s="30" customFormat="1" ht="15.75">
      <c r="A161" s="82"/>
      <c r="B161" s="83"/>
      <c r="C161" s="84" t="s">
        <v>215</v>
      </c>
      <c r="D161" s="78">
        <f>+D159+D156+D151+D144+D134+D128</f>
        <v>54458036714</v>
      </c>
      <c r="E161" s="78">
        <f>+E128+E134+E144+E151+E156+E159</f>
        <v>11771928084</v>
      </c>
      <c r="F161" s="78">
        <f>+F128+F134+F144+F151+F156+F159</f>
        <v>42686108630</v>
      </c>
      <c r="G161" s="239"/>
      <c r="H161" s="31"/>
    </row>
    <row r="162" spans="1:8" s="30" customFormat="1" ht="15.75">
      <c r="A162" s="75"/>
      <c r="B162" s="71"/>
      <c r="C162" s="68"/>
      <c r="D162" s="68"/>
      <c r="E162" s="68"/>
      <c r="F162" s="68"/>
      <c r="G162" s="240"/>
      <c r="H162" s="31"/>
    </row>
    <row r="163" spans="1:8" s="30" customFormat="1" ht="15.75">
      <c r="A163" s="75"/>
      <c r="B163" s="226" t="s">
        <v>263</v>
      </c>
      <c r="C163" s="227"/>
      <c r="D163" s="227"/>
      <c r="E163" s="227"/>
      <c r="F163" s="228"/>
      <c r="G163" s="41"/>
      <c r="H163" s="31"/>
    </row>
    <row r="164" spans="1:8" s="30" customFormat="1" ht="15.75">
      <c r="A164" s="75"/>
      <c r="B164" s="71" t="s">
        <v>264</v>
      </c>
      <c r="C164" s="71" t="s">
        <v>265</v>
      </c>
      <c r="D164" s="71" t="s">
        <v>266</v>
      </c>
      <c r="E164" s="85" t="s">
        <v>267</v>
      </c>
      <c r="F164" s="71" t="s">
        <v>268</v>
      </c>
      <c r="G164" s="42"/>
      <c r="H164" s="31"/>
    </row>
    <row r="165" spans="1:8" s="30" customFormat="1" ht="15.75">
      <c r="A165" s="75"/>
      <c r="B165" s="85">
        <v>100</v>
      </c>
      <c r="C165" s="77" t="s">
        <v>231</v>
      </c>
      <c r="D165" s="78">
        <f>+D128</f>
        <v>34702338094</v>
      </c>
      <c r="E165" s="78">
        <f>+E128</f>
        <v>8105880455</v>
      </c>
      <c r="F165" s="78">
        <f>+F128</f>
        <v>26596457639</v>
      </c>
      <c r="G165" s="43">
        <f t="shared" ref="G165:G170" si="2">+E165/D165</f>
        <v>0.23358312149006175</v>
      </c>
      <c r="H165" s="31"/>
    </row>
    <row r="166" spans="1:8" s="30" customFormat="1" ht="15.75">
      <c r="A166" s="75"/>
      <c r="B166" s="85">
        <v>200</v>
      </c>
      <c r="C166" s="77" t="s">
        <v>237</v>
      </c>
      <c r="D166" s="78">
        <f>+D134</f>
        <v>13201215534</v>
      </c>
      <c r="E166" s="78">
        <f>+E134</f>
        <v>2612761939</v>
      </c>
      <c r="F166" s="78">
        <f>+F134</f>
        <v>10588453595</v>
      </c>
      <c r="G166" s="43">
        <f t="shared" si="2"/>
        <v>0.19791828504509895</v>
      </c>
      <c r="H166" s="31"/>
    </row>
    <row r="167" spans="1:8" s="30" customFormat="1" ht="15.75">
      <c r="A167" s="75"/>
      <c r="B167" s="85">
        <v>300</v>
      </c>
      <c r="C167" s="77" t="s">
        <v>247</v>
      </c>
      <c r="D167" s="78">
        <f>+D144</f>
        <v>3328094337</v>
      </c>
      <c r="E167" s="78">
        <f>+E144</f>
        <v>907440590</v>
      </c>
      <c r="F167" s="78">
        <f>+F144</f>
        <v>2420653747</v>
      </c>
      <c r="G167" s="43">
        <f t="shared" si="2"/>
        <v>0.27266071754984628</v>
      </c>
      <c r="H167" s="31"/>
    </row>
    <row r="168" spans="1:8" s="30" customFormat="1" ht="15.75">
      <c r="A168" s="75"/>
      <c r="B168" s="85">
        <v>500</v>
      </c>
      <c r="C168" s="77" t="s">
        <v>254</v>
      </c>
      <c r="D168" s="78">
        <f>+D151</f>
        <v>2762627800</v>
      </c>
      <c r="E168" s="78">
        <f>+E151</f>
        <v>59675000</v>
      </c>
      <c r="F168" s="78">
        <f>+F151</f>
        <v>2702952800</v>
      </c>
      <c r="G168" s="43">
        <f t="shared" si="2"/>
        <v>2.1600810648470272E-2</v>
      </c>
      <c r="H168" s="31"/>
    </row>
    <row r="169" spans="1:8" s="30" customFormat="1" ht="15.75">
      <c r="A169" s="75"/>
      <c r="B169" s="85">
        <v>800</v>
      </c>
      <c r="C169" s="77" t="s">
        <v>259</v>
      </c>
      <c r="D169" s="78">
        <f>+D156</f>
        <v>333760949</v>
      </c>
      <c r="E169" s="78">
        <f>+E156</f>
        <v>0</v>
      </c>
      <c r="F169" s="78">
        <f>+F156</f>
        <v>333760949</v>
      </c>
      <c r="G169" s="43">
        <f t="shared" si="2"/>
        <v>0</v>
      </c>
      <c r="H169" s="31"/>
    </row>
    <row r="170" spans="1:8" s="30" customFormat="1" ht="15.75">
      <c r="A170" s="75"/>
      <c r="B170" s="85">
        <v>900</v>
      </c>
      <c r="C170" s="77" t="s">
        <v>262</v>
      </c>
      <c r="D170" s="78">
        <f>+D159</f>
        <v>130000000</v>
      </c>
      <c r="E170" s="78">
        <f>+E159</f>
        <v>86170100</v>
      </c>
      <c r="F170" s="78">
        <f>+F159</f>
        <v>43829900</v>
      </c>
      <c r="G170" s="43">
        <f t="shared" si="2"/>
        <v>0.66284692307692306</v>
      </c>
      <c r="H170" s="31"/>
    </row>
    <row r="171" spans="1:8" s="30" customFormat="1" ht="15.75">
      <c r="A171" s="75"/>
      <c r="B171" s="99"/>
      <c r="C171" s="77" t="s">
        <v>269</v>
      </c>
      <c r="D171" s="78">
        <f>SUM(D165:D170)</f>
        <v>54458036714</v>
      </c>
      <c r="E171" s="78">
        <f>SUM(E165:E170)</f>
        <v>11771928084</v>
      </c>
      <c r="F171" s="78">
        <f>SUM(F165:F170)</f>
        <v>42686108630</v>
      </c>
      <c r="G171" s="40">
        <f>+E171/D171</f>
        <v>0.2161651207850776</v>
      </c>
      <c r="H171" s="31"/>
    </row>
    <row r="172" spans="1:8" s="30" customFormat="1" ht="15.75">
      <c r="A172" s="31"/>
      <c r="B172" s="31"/>
      <c r="C172" s="31"/>
      <c r="D172" s="31"/>
      <c r="E172" s="31"/>
      <c r="F172" s="31"/>
      <c r="G172" s="31"/>
      <c r="H172" s="31"/>
    </row>
    <row r="173" spans="1:8" s="30" customFormat="1" ht="15.75">
      <c r="A173" s="31"/>
      <c r="B173" s="31"/>
      <c r="C173" s="31"/>
      <c r="D173" s="31"/>
      <c r="E173" s="31"/>
      <c r="F173" s="31"/>
      <c r="G173" s="31"/>
      <c r="H173" s="31"/>
    </row>
    <row r="174" spans="1:8" s="30" customFormat="1" ht="15.75">
      <c r="A174" s="229"/>
      <c r="B174" s="230"/>
      <c r="C174" s="230"/>
      <c r="D174" s="230"/>
      <c r="E174" s="230"/>
      <c r="F174" s="230"/>
      <c r="G174" s="231"/>
      <c r="H174" s="31"/>
    </row>
    <row r="175" spans="1:8" s="30" customFormat="1" ht="15.75">
      <c r="A175" s="232"/>
      <c r="B175" s="233"/>
      <c r="C175" s="233"/>
      <c r="D175" s="233"/>
      <c r="E175" s="233"/>
      <c r="F175" s="233"/>
      <c r="G175" s="234"/>
      <c r="H175" s="31"/>
    </row>
    <row r="176" spans="1:8" s="30" customFormat="1" ht="15.75">
      <c r="A176" s="232"/>
      <c r="B176" s="233"/>
      <c r="C176" s="233"/>
      <c r="D176" s="233"/>
      <c r="E176" s="233"/>
      <c r="F176" s="233"/>
      <c r="G176" s="234"/>
      <c r="H176" s="31"/>
    </row>
    <row r="177" spans="1:8" s="30" customFormat="1" ht="15.75">
      <c r="A177" s="232"/>
      <c r="B177" s="233"/>
      <c r="C177" s="233"/>
      <c r="D177" s="233"/>
      <c r="E177" s="233"/>
      <c r="F177" s="233"/>
      <c r="G177" s="234"/>
      <c r="H177" s="31"/>
    </row>
    <row r="178" spans="1:8" s="30" customFormat="1" ht="15.75">
      <c r="A178" s="232"/>
      <c r="B178" s="233"/>
      <c r="C178" s="233"/>
      <c r="D178" s="233"/>
      <c r="E178" s="233"/>
      <c r="F178" s="233"/>
      <c r="G178" s="234"/>
      <c r="H178" s="31"/>
    </row>
    <row r="179" spans="1:8" s="30" customFormat="1" ht="15.75">
      <c r="A179" s="232"/>
      <c r="B179" s="233"/>
      <c r="C179" s="233"/>
      <c r="D179" s="233"/>
      <c r="E179" s="233"/>
      <c r="F179" s="233"/>
      <c r="G179" s="234"/>
      <c r="H179" s="31"/>
    </row>
    <row r="180" spans="1:8" s="30" customFormat="1" ht="15.75">
      <c r="A180" s="232"/>
      <c r="B180" s="233"/>
      <c r="C180" s="233"/>
      <c r="D180" s="233"/>
      <c r="E180" s="233"/>
      <c r="F180" s="233"/>
      <c r="G180" s="234"/>
      <c r="H180" s="31"/>
    </row>
    <row r="181" spans="1:8" s="30" customFormat="1" ht="15.75">
      <c r="A181" s="232"/>
      <c r="B181" s="233"/>
      <c r="C181" s="233"/>
      <c r="D181" s="233"/>
      <c r="E181" s="233"/>
      <c r="F181" s="233"/>
      <c r="G181" s="234"/>
      <c r="H181" s="31"/>
    </row>
    <row r="182" spans="1:8" s="30" customFormat="1" ht="15.75">
      <c r="A182" s="232"/>
      <c r="B182" s="233"/>
      <c r="C182" s="233"/>
      <c r="D182" s="233"/>
      <c r="E182" s="233"/>
      <c r="F182" s="233"/>
      <c r="G182" s="234"/>
      <c r="H182" s="31"/>
    </row>
    <row r="183" spans="1:8" s="30" customFormat="1" ht="15.75">
      <c r="A183" s="232"/>
      <c r="B183" s="233"/>
      <c r="C183" s="233"/>
      <c r="D183" s="233"/>
      <c r="E183" s="233"/>
      <c r="F183" s="233"/>
      <c r="G183" s="234"/>
      <c r="H183" s="31"/>
    </row>
    <row r="184" spans="1:8" s="30" customFormat="1" ht="15.75">
      <c r="A184" s="232"/>
      <c r="B184" s="233"/>
      <c r="C184" s="233"/>
      <c r="D184" s="233"/>
      <c r="E184" s="233"/>
      <c r="F184" s="233"/>
      <c r="G184" s="234"/>
      <c r="H184" s="31"/>
    </row>
    <row r="185" spans="1:8" s="30" customFormat="1" ht="15.75">
      <c r="A185" s="232"/>
      <c r="B185" s="233"/>
      <c r="C185" s="233"/>
      <c r="D185" s="233"/>
      <c r="E185" s="233"/>
      <c r="F185" s="233"/>
      <c r="G185" s="234"/>
      <c r="H185" s="31"/>
    </row>
    <row r="186" spans="1:8" s="30" customFormat="1" ht="15.75">
      <c r="A186" s="232"/>
      <c r="B186" s="233"/>
      <c r="C186" s="233"/>
      <c r="D186" s="233"/>
      <c r="E186" s="233"/>
      <c r="F186" s="233"/>
      <c r="G186" s="234"/>
      <c r="H186" s="31"/>
    </row>
    <row r="187" spans="1:8" s="30" customFormat="1" ht="15.75">
      <c r="A187" s="232"/>
      <c r="B187" s="233"/>
      <c r="C187" s="233"/>
      <c r="D187" s="233"/>
      <c r="E187" s="233"/>
      <c r="F187" s="233"/>
      <c r="G187" s="234"/>
      <c r="H187" s="31"/>
    </row>
    <row r="188" spans="1:8" s="30" customFormat="1" ht="15.75">
      <c r="A188" s="232"/>
      <c r="B188" s="233"/>
      <c r="C188" s="233"/>
      <c r="D188" s="233"/>
      <c r="E188" s="233"/>
      <c r="F188" s="233"/>
      <c r="G188" s="234"/>
      <c r="H188" s="31"/>
    </row>
    <row r="189" spans="1:8" s="30" customFormat="1" ht="15.75">
      <c r="A189" s="232"/>
      <c r="B189" s="233"/>
      <c r="C189" s="233"/>
      <c r="D189" s="233"/>
      <c r="E189" s="233"/>
      <c r="F189" s="233"/>
      <c r="G189" s="234"/>
      <c r="H189" s="31"/>
    </row>
    <row r="190" spans="1:8" s="30" customFormat="1" ht="15.75">
      <c r="A190" s="232"/>
      <c r="B190" s="233"/>
      <c r="C190" s="233"/>
      <c r="D190" s="233"/>
      <c r="E190" s="233"/>
      <c r="F190" s="233"/>
      <c r="G190" s="234"/>
      <c r="H190" s="31"/>
    </row>
    <row r="191" spans="1:8" s="30" customFormat="1" ht="15.75">
      <c r="A191" s="232"/>
      <c r="B191" s="233"/>
      <c r="C191" s="233"/>
      <c r="D191" s="233"/>
      <c r="E191" s="233"/>
      <c r="F191" s="233"/>
      <c r="G191" s="234"/>
      <c r="H191" s="31"/>
    </row>
    <row r="192" spans="1:8" s="30" customFormat="1" ht="15.75">
      <c r="A192" s="232"/>
      <c r="B192" s="233"/>
      <c r="C192" s="233"/>
      <c r="D192" s="233"/>
      <c r="E192" s="233"/>
      <c r="F192" s="233"/>
      <c r="G192" s="234"/>
      <c r="H192" s="31"/>
    </row>
    <row r="193" spans="1:8" s="30" customFormat="1" ht="15.75">
      <c r="A193" s="232"/>
      <c r="B193" s="233"/>
      <c r="C193" s="233"/>
      <c r="D193" s="233"/>
      <c r="E193" s="233"/>
      <c r="F193" s="233"/>
      <c r="G193" s="234"/>
      <c r="H193" s="31"/>
    </row>
    <row r="194" spans="1:8" s="30" customFormat="1" ht="15.75">
      <c r="A194" s="232"/>
      <c r="B194" s="233"/>
      <c r="C194" s="233"/>
      <c r="D194" s="233"/>
      <c r="E194" s="233"/>
      <c r="F194" s="233"/>
      <c r="G194" s="234"/>
      <c r="H194" s="31"/>
    </row>
    <row r="195" spans="1:8" s="30" customFormat="1" ht="15.75">
      <c r="A195" s="232"/>
      <c r="B195" s="233"/>
      <c r="C195" s="233"/>
      <c r="D195" s="233"/>
      <c r="E195" s="233"/>
      <c r="F195" s="233"/>
      <c r="G195" s="234"/>
      <c r="H195" s="31"/>
    </row>
    <row r="196" spans="1:8" s="30" customFormat="1" ht="15.75">
      <c r="A196" s="232"/>
      <c r="B196" s="233"/>
      <c r="C196" s="233"/>
      <c r="D196" s="233"/>
      <c r="E196" s="233"/>
      <c r="F196" s="233"/>
      <c r="G196" s="234"/>
      <c r="H196" s="31"/>
    </row>
    <row r="197" spans="1:8" s="30" customFormat="1" ht="15.75">
      <c r="A197" s="232"/>
      <c r="B197" s="233"/>
      <c r="C197" s="233"/>
      <c r="D197" s="233"/>
      <c r="E197" s="233"/>
      <c r="F197" s="233"/>
      <c r="G197" s="234"/>
      <c r="H197" s="31"/>
    </row>
    <row r="198" spans="1:8" ht="15.75">
      <c r="A198" s="232"/>
      <c r="B198" s="233"/>
      <c r="C198" s="233"/>
      <c r="D198" s="233"/>
      <c r="E198" s="233"/>
      <c r="F198" s="233"/>
      <c r="G198" s="234"/>
      <c r="H198" s="4"/>
    </row>
    <row r="199" spans="1:8" s="30" customFormat="1" ht="15.75">
      <c r="A199" s="232"/>
      <c r="B199" s="233"/>
      <c r="C199" s="233"/>
      <c r="D199" s="233"/>
      <c r="E199" s="233"/>
      <c r="F199" s="233"/>
      <c r="G199" s="234"/>
      <c r="H199" s="31"/>
    </row>
    <row r="200" spans="1:8" s="30" customFormat="1" ht="15.75">
      <c r="A200" s="232"/>
      <c r="B200" s="233"/>
      <c r="C200" s="233"/>
      <c r="D200" s="233"/>
      <c r="E200" s="233"/>
      <c r="F200" s="233"/>
      <c r="G200" s="234"/>
      <c r="H200" s="31"/>
    </row>
    <row r="201" spans="1:8" s="30" customFormat="1" ht="15.75">
      <c r="A201" s="232"/>
      <c r="B201" s="233"/>
      <c r="C201" s="233"/>
      <c r="D201" s="233"/>
      <c r="E201" s="233"/>
      <c r="F201" s="233"/>
      <c r="G201" s="234"/>
      <c r="H201" s="31"/>
    </row>
    <row r="202" spans="1:8" ht="15.75">
      <c r="A202" s="232"/>
      <c r="B202" s="233"/>
      <c r="C202" s="233"/>
      <c r="D202" s="233"/>
      <c r="E202" s="233"/>
      <c r="F202" s="233"/>
      <c r="G202" s="234"/>
      <c r="H202" s="4"/>
    </row>
    <row r="203" spans="1:8" ht="15.75">
      <c r="A203" s="232"/>
      <c r="B203" s="233"/>
      <c r="C203" s="233"/>
      <c r="D203" s="233"/>
      <c r="E203" s="233"/>
      <c r="F203" s="233"/>
      <c r="G203" s="234"/>
      <c r="H203" s="4"/>
    </row>
    <row r="204" spans="1:8" ht="15.75">
      <c r="A204" s="235"/>
      <c r="B204" s="236"/>
      <c r="C204" s="236"/>
      <c r="D204" s="236"/>
      <c r="E204" s="236"/>
      <c r="F204" s="236"/>
      <c r="G204" s="237"/>
      <c r="H204" s="4"/>
    </row>
    <row r="205" spans="1:8" s="11" customFormat="1" ht="6.75" customHeight="1">
      <c r="A205" s="15"/>
      <c r="B205" s="15"/>
      <c r="C205" s="15"/>
      <c r="D205" s="15"/>
      <c r="E205" s="15"/>
      <c r="F205" s="15"/>
      <c r="G205" s="15"/>
      <c r="H205" s="10"/>
    </row>
    <row r="206" spans="1:8" ht="16.5">
      <c r="A206" s="178" t="s">
        <v>110</v>
      </c>
      <c r="B206" s="178"/>
      <c r="C206" s="178"/>
      <c r="D206" s="178"/>
      <c r="E206" s="178"/>
      <c r="F206" s="178"/>
      <c r="G206" s="178"/>
      <c r="H206" s="4"/>
    </row>
    <row r="207" spans="1:8" ht="16.5">
      <c r="A207" s="161" t="s">
        <v>111</v>
      </c>
      <c r="B207" s="161"/>
      <c r="C207" s="161"/>
      <c r="D207" s="161"/>
      <c r="E207" s="161"/>
      <c r="F207" s="161"/>
      <c r="G207" s="161"/>
      <c r="H207" s="4"/>
    </row>
    <row r="208" spans="1:8" ht="31.5">
      <c r="A208" s="13" t="s">
        <v>25</v>
      </c>
      <c r="B208" s="13" t="s">
        <v>44</v>
      </c>
      <c r="C208" s="134" t="s">
        <v>26</v>
      </c>
      <c r="D208" s="134"/>
      <c r="E208" s="134" t="s">
        <v>45</v>
      </c>
      <c r="F208" s="134"/>
      <c r="G208" s="13" t="s">
        <v>46</v>
      </c>
      <c r="H208" s="4"/>
    </row>
    <row r="209" spans="1:8" ht="31.5" customHeight="1">
      <c r="A209" s="32">
        <v>1</v>
      </c>
      <c r="B209" s="32" t="s">
        <v>128</v>
      </c>
      <c r="C209" s="179" t="s">
        <v>129</v>
      </c>
      <c r="D209" s="180"/>
      <c r="E209" s="179" t="s">
        <v>130</v>
      </c>
      <c r="F209" s="180"/>
      <c r="G209" s="33" t="s">
        <v>131</v>
      </c>
      <c r="H209" s="4"/>
    </row>
    <row r="210" spans="1:8" ht="27" customHeight="1">
      <c r="A210" s="32">
        <v>2</v>
      </c>
      <c r="B210" s="32" t="s">
        <v>132</v>
      </c>
      <c r="C210" s="179" t="s">
        <v>133</v>
      </c>
      <c r="D210" s="180"/>
      <c r="E210" s="179" t="s">
        <v>134</v>
      </c>
      <c r="F210" s="180"/>
      <c r="G210" s="33" t="s">
        <v>135</v>
      </c>
      <c r="H210" s="4"/>
    </row>
    <row r="211" spans="1:8" s="30" customFormat="1" ht="30" customHeight="1">
      <c r="A211" s="33">
        <v>3</v>
      </c>
      <c r="B211" s="33" t="s">
        <v>136</v>
      </c>
      <c r="C211" s="179" t="s">
        <v>137</v>
      </c>
      <c r="D211" s="180"/>
      <c r="E211" s="179" t="s">
        <v>134</v>
      </c>
      <c r="F211" s="180"/>
      <c r="G211" s="33" t="s">
        <v>156</v>
      </c>
      <c r="H211" s="31"/>
    </row>
    <row r="212" spans="1:8" s="30" customFormat="1" ht="29.25" customHeight="1">
      <c r="A212" s="33">
        <v>4</v>
      </c>
      <c r="B212" s="33" t="s">
        <v>138</v>
      </c>
      <c r="C212" s="179" t="s">
        <v>139</v>
      </c>
      <c r="D212" s="180"/>
      <c r="E212" s="179" t="s">
        <v>134</v>
      </c>
      <c r="F212" s="180"/>
      <c r="G212" s="33" t="s">
        <v>140</v>
      </c>
      <c r="H212" s="31"/>
    </row>
    <row r="213" spans="1:8" s="30" customFormat="1" ht="28.5" customHeight="1">
      <c r="A213" s="33">
        <v>5</v>
      </c>
      <c r="B213" s="32" t="s">
        <v>141</v>
      </c>
      <c r="C213" s="179" t="s">
        <v>142</v>
      </c>
      <c r="D213" s="180"/>
      <c r="E213" s="179" t="s">
        <v>143</v>
      </c>
      <c r="F213" s="180"/>
      <c r="G213" s="33" t="s">
        <v>144</v>
      </c>
      <c r="H213" s="31"/>
    </row>
    <row r="214" spans="1:8" ht="20.25" customHeight="1">
      <c r="A214" s="33">
        <v>6</v>
      </c>
      <c r="B214" s="33" t="s">
        <v>145</v>
      </c>
      <c r="C214" s="179" t="s">
        <v>146</v>
      </c>
      <c r="D214" s="180"/>
      <c r="E214" s="179" t="s">
        <v>143</v>
      </c>
      <c r="F214" s="180"/>
      <c r="G214" s="33" t="s">
        <v>147</v>
      </c>
      <c r="H214" s="4"/>
    </row>
    <row r="215" spans="1:8" ht="33" customHeight="1">
      <c r="A215" s="33">
        <v>7</v>
      </c>
      <c r="B215" s="33" t="s">
        <v>148</v>
      </c>
      <c r="C215" s="179" t="s">
        <v>149</v>
      </c>
      <c r="D215" s="180"/>
      <c r="E215" s="179" t="s">
        <v>130</v>
      </c>
      <c r="F215" s="180"/>
      <c r="G215" s="33" t="s">
        <v>150</v>
      </c>
      <c r="H215" s="4"/>
    </row>
    <row r="216" spans="1:8" s="30" customFormat="1" ht="36.75" customHeight="1">
      <c r="A216" s="210" t="s">
        <v>157</v>
      </c>
      <c r="B216" s="210"/>
      <c r="C216" s="210"/>
      <c r="D216" s="210"/>
      <c r="E216" s="211"/>
      <c r="F216" s="212"/>
      <c r="G216" s="213"/>
      <c r="H216" s="31"/>
    </row>
    <row r="217" spans="1:8" s="30" customFormat="1" ht="28.5" customHeight="1">
      <c r="A217" s="34"/>
      <c r="B217" s="35" t="s">
        <v>158</v>
      </c>
      <c r="C217" s="35" t="s">
        <v>159</v>
      </c>
      <c r="D217" s="35" t="s">
        <v>160</v>
      </c>
      <c r="E217" s="214"/>
      <c r="F217" s="215"/>
      <c r="G217" s="216"/>
      <c r="H217" s="31"/>
    </row>
    <row r="218" spans="1:8" s="30" customFormat="1" ht="36.75" customHeight="1">
      <c r="A218" s="36" t="s">
        <v>161</v>
      </c>
      <c r="B218" s="37">
        <v>1635</v>
      </c>
      <c r="C218" s="37">
        <v>1271</v>
      </c>
      <c r="D218" s="37">
        <v>1432</v>
      </c>
      <c r="E218" s="214"/>
      <c r="F218" s="215"/>
      <c r="G218" s="216"/>
      <c r="H218" s="31"/>
    </row>
    <row r="219" spans="1:8" s="30" customFormat="1" ht="36.75" customHeight="1">
      <c r="A219" s="36" t="s">
        <v>162</v>
      </c>
      <c r="B219" s="37">
        <f>446+105</f>
        <v>551</v>
      </c>
      <c r="C219" s="37">
        <v>712</v>
      </c>
      <c r="D219" s="37">
        <v>744</v>
      </c>
      <c r="E219" s="214"/>
      <c r="F219" s="215"/>
      <c r="G219" s="216"/>
      <c r="H219" s="31"/>
    </row>
    <row r="220" spans="1:8" s="30" customFormat="1" ht="36.75" customHeight="1">
      <c r="A220" s="36" t="s">
        <v>163</v>
      </c>
      <c r="B220" s="37">
        <v>45</v>
      </c>
      <c r="C220" s="37">
        <v>24</v>
      </c>
      <c r="D220" s="37">
        <v>38</v>
      </c>
      <c r="E220" s="214"/>
      <c r="F220" s="215"/>
      <c r="G220" s="216"/>
      <c r="H220" s="31"/>
    </row>
    <row r="221" spans="1:8" s="30" customFormat="1" ht="36.75" customHeight="1">
      <c r="A221" s="36" t="s">
        <v>164</v>
      </c>
      <c r="B221" s="37">
        <v>36</v>
      </c>
      <c r="C221" s="37">
        <v>16</v>
      </c>
      <c r="D221" s="37">
        <v>48</v>
      </c>
      <c r="E221" s="214"/>
      <c r="F221" s="215"/>
      <c r="G221" s="216"/>
      <c r="H221" s="31"/>
    </row>
    <row r="222" spans="1:8" ht="31.5" customHeight="1">
      <c r="A222" s="36" t="s">
        <v>165</v>
      </c>
      <c r="B222" s="37">
        <v>2</v>
      </c>
      <c r="C222" s="37">
        <v>1</v>
      </c>
      <c r="D222" s="37">
        <v>4</v>
      </c>
      <c r="E222" s="217"/>
      <c r="F222" s="218"/>
      <c r="G222" s="219"/>
      <c r="H222" s="4"/>
    </row>
    <row r="223" spans="1:8" ht="16.5">
      <c r="A223" s="162" t="s">
        <v>112</v>
      </c>
      <c r="B223" s="163"/>
      <c r="C223" s="163"/>
      <c r="D223" s="163"/>
      <c r="E223" s="163"/>
      <c r="F223" s="163"/>
      <c r="G223" s="164"/>
      <c r="H223" s="4"/>
    </row>
    <row r="224" spans="1:8" ht="34.5" customHeight="1">
      <c r="A224" s="165" t="s">
        <v>86</v>
      </c>
      <c r="B224" s="166"/>
      <c r="C224" s="165" t="s">
        <v>26</v>
      </c>
      <c r="D224" s="166"/>
      <c r="E224" s="18" t="s">
        <v>79</v>
      </c>
      <c r="F224" s="165" t="s">
        <v>87</v>
      </c>
      <c r="G224" s="166"/>
      <c r="H224" s="4"/>
    </row>
    <row r="225" spans="1:8" ht="15.75">
      <c r="A225" s="223" t="s">
        <v>282</v>
      </c>
      <c r="B225" s="224"/>
      <c r="C225" s="224"/>
      <c r="D225" s="224"/>
      <c r="E225" s="224"/>
      <c r="F225" s="224"/>
      <c r="G225" s="225"/>
      <c r="H225" s="4"/>
    </row>
    <row r="226" spans="1:8" ht="19.5" customHeight="1">
      <c r="A226" s="135" t="s">
        <v>84</v>
      </c>
      <c r="B226" s="136"/>
      <c r="C226" s="136"/>
      <c r="D226" s="136"/>
      <c r="E226" s="136"/>
      <c r="F226" s="136"/>
      <c r="G226" s="136"/>
      <c r="H226" s="4"/>
    </row>
    <row r="227" spans="1:8" ht="17.25" customHeight="1">
      <c r="A227" s="19"/>
      <c r="B227" s="20"/>
      <c r="C227" s="20"/>
      <c r="D227" s="20"/>
      <c r="E227" s="20"/>
      <c r="F227" s="20"/>
      <c r="G227" s="20"/>
      <c r="H227" s="4"/>
    </row>
    <row r="228" spans="1:8" s="30" customFormat="1" ht="17.25" customHeight="1">
      <c r="A228" s="19"/>
      <c r="B228" s="20"/>
      <c r="C228" s="20"/>
      <c r="D228" s="20"/>
      <c r="E228" s="20"/>
      <c r="F228" s="20"/>
      <c r="G228" s="20"/>
      <c r="H228" s="31"/>
    </row>
    <row r="229" spans="1:8" s="30" customFormat="1" ht="17.25" customHeight="1">
      <c r="A229" s="19"/>
      <c r="B229" s="20"/>
      <c r="C229" s="20"/>
      <c r="D229" s="20"/>
      <c r="E229" s="20"/>
      <c r="F229" s="20"/>
      <c r="G229" s="20"/>
      <c r="H229" s="31"/>
    </row>
    <row r="230" spans="1:8" s="30" customFormat="1" ht="17.25" customHeight="1">
      <c r="A230" s="19"/>
      <c r="B230" s="20"/>
      <c r="C230" s="20"/>
      <c r="D230" s="20"/>
      <c r="E230" s="20"/>
      <c r="F230" s="20"/>
      <c r="G230" s="20"/>
      <c r="H230" s="31"/>
    </row>
    <row r="231" spans="1:8" ht="16.5">
      <c r="A231" s="161" t="s">
        <v>113</v>
      </c>
      <c r="B231" s="161"/>
      <c r="C231" s="161"/>
      <c r="D231" s="161"/>
      <c r="E231" s="161"/>
      <c r="F231" s="161"/>
      <c r="G231" s="161"/>
      <c r="H231" s="4"/>
    </row>
    <row r="232" spans="1:8" ht="75" customHeight="1">
      <c r="A232" s="12" t="s">
        <v>94</v>
      </c>
      <c r="B232" s="12" t="s">
        <v>108</v>
      </c>
      <c r="C232" s="13" t="s">
        <v>107</v>
      </c>
      <c r="D232" s="134" t="s">
        <v>93</v>
      </c>
      <c r="E232" s="134"/>
      <c r="F232" s="134"/>
      <c r="G232" s="9" t="s">
        <v>43</v>
      </c>
      <c r="H232" s="4"/>
    </row>
    <row r="233" spans="1:8" ht="15.75">
      <c r="A233" s="105" t="s">
        <v>320</v>
      </c>
      <c r="B233" s="106"/>
      <c r="C233" s="106"/>
      <c r="D233" s="106"/>
      <c r="E233" s="106"/>
      <c r="F233" s="106"/>
      <c r="G233" s="107"/>
      <c r="H233" s="4"/>
    </row>
    <row r="234" spans="1:8" ht="24" customHeight="1">
      <c r="A234" s="135" t="s">
        <v>84</v>
      </c>
      <c r="B234" s="136"/>
      <c r="C234" s="136"/>
      <c r="D234" s="136"/>
      <c r="E234" s="136"/>
      <c r="F234" s="136"/>
      <c r="G234" s="136"/>
      <c r="H234" s="4"/>
    </row>
    <row r="235" spans="1:8" ht="19.5" customHeight="1">
      <c r="A235" s="21"/>
      <c r="B235" s="22"/>
      <c r="C235" s="22"/>
      <c r="D235" s="22"/>
      <c r="E235" s="22"/>
      <c r="F235" s="22"/>
      <c r="G235" s="23"/>
      <c r="H235" s="10"/>
    </row>
    <row r="236" spans="1:8" ht="19.5" customHeight="1">
      <c r="A236" s="167" t="s">
        <v>114</v>
      </c>
      <c r="B236" s="168"/>
      <c r="C236" s="168"/>
      <c r="D236" s="168"/>
      <c r="E236" s="168"/>
      <c r="F236" s="168"/>
      <c r="G236" s="169"/>
      <c r="H236" s="10"/>
    </row>
    <row r="237" spans="1:8" s="25" customFormat="1" ht="16.5">
      <c r="A237" s="175" t="s">
        <v>115</v>
      </c>
      <c r="B237" s="176"/>
      <c r="C237" s="176"/>
      <c r="D237" s="176"/>
      <c r="E237" s="176"/>
      <c r="F237" s="176"/>
      <c r="G237" s="177"/>
      <c r="H237" s="24"/>
    </row>
    <row r="238" spans="1:8" s="25" customFormat="1" ht="31.5" customHeight="1">
      <c r="A238" s="165" t="s">
        <v>95</v>
      </c>
      <c r="B238" s="166"/>
      <c r="C238" s="172" t="s">
        <v>96</v>
      </c>
      <c r="D238" s="173"/>
      <c r="E238" s="165" t="s">
        <v>87</v>
      </c>
      <c r="F238" s="174"/>
      <c r="G238" s="166"/>
      <c r="H238" s="24"/>
    </row>
    <row r="239" spans="1:8" s="25" customFormat="1" ht="78.75" customHeight="1">
      <c r="A239" s="120" t="s">
        <v>400</v>
      </c>
      <c r="B239" s="121"/>
      <c r="C239" s="122" t="s">
        <v>402</v>
      </c>
      <c r="D239" s="123"/>
      <c r="E239" s="124" t="s">
        <v>404</v>
      </c>
      <c r="F239" s="125"/>
      <c r="G239" s="126"/>
      <c r="H239" s="24"/>
    </row>
    <row r="240" spans="1:8" s="25" customFormat="1" ht="78.75" customHeight="1">
      <c r="A240" s="120" t="s">
        <v>401</v>
      </c>
      <c r="B240" s="121"/>
      <c r="C240" s="122" t="s">
        <v>403</v>
      </c>
      <c r="D240" s="123"/>
      <c r="E240" s="127"/>
      <c r="F240" s="128"/>
      <c r="G240" s="129"/>
      <c r="H240" s="24"/>
    </row>
    <row r="241" spans="1:8" ht="14.25" customHeight="1">
      <c r="A241" s="135" t="s">
        <v>84</v>
      </c>
      <c r="B241" s="136"/>
      <c r="C241" s="136"/>
      <c r="D241" s="136"/>
      <c r="E241" s="136"/>
      <c r="F241" s="136"/>
      <c r="G241" s="136"/>
      <c r="H241" s="4"/>
    </row>
    <row r="242" spans="1:8" ht="13.5" customHeight="1">
      <c r="A242" s="14"/>
      <c r="B242" s="15"/>
      <c r="C242" s="15"/>
      <c r="D242" s="15"/>
      <c r="E242" s="15"/>
      <c r="F242" s="15"/>
      <c r="G242" s="15"/>
      <c r="H242" s="4"/>
    </row>
    <row r="243" spans="1:8" ht="16.5">
      <c r="A243" s="145" t="s">
        <v>116</v>
      </c>
      <c r="B243" s="145"/>
      <c r="C243" s="145"/>
      <c r="D243" s="145"/>
      <c r="E243" s="145"/>
      <c r="F243" s="145"/>
      <c r="G243" s="145"/>
      <c r="H243" s="4"/>
    </row>
    <row r="244" spans="1:8" ht="31.5">
      <c r="A244" s="13" t="s">
        <v>88</v>
      </c>
      <c r="B244" s="13" t="s">
        <v>89</v>
      </c>
      <c r="C244" s="134" t="s">
        <v>92</v>
      </c>
      <c r="D244" s="134"/>
      <c r="E244" s="13" t="s">
        <v>90</v>
      </c>
      <c r="F244" s="134" t="s">
        <v>91</v>
      </c>
      <c r="G244" s="134"/>
      <c r="H244" s="4"/>
    </row>
    <row r="245" spans="1:8" ht="51" customHeight="1">
      <c r="A245" s="105" t="s">
        <v>319</v>
      </c>
      <c r="B245" s="106"/>
      <c r="C245" s="106"/>
      <c r="D245" s="106"/>
      <c r="E245" s="107"/>
      <c r="F245" s="146" t="s">
        <v>318</v>
      </c>
      <c r="G245" s="147"/>
      <c r="H245" s="4"/>
    </row>
    <row r="246" spans="1:8" ht="24" customHeight="1">
      <c r="A246" s="135" t="s">
        <v>84</v>
      </c>
      <c r="B246" s="136"/>
      <c r="C246" s="136"/>
      <c r="D246" s="136"/>
      <c r="E246" s="136"/>
      <c r="F246" s="136"/>
      <c r="G246" s="136"/>
      <c r="H246" s="4"/>
    </row>
    <row r="247" spans="1:8" ht="15.75">
      <c r="A247" s="26"/>
      <c r="B247" s="26"/>
      <c r="C247" s="26"/>
      <c r="D247" s="26"/>
      <c r="E247" s="4"/>
      <c r="F247" s="4"/>
      <c r="G247" s="4"/>
      <c r="H247" s="4"/>
    </row>
    <row r="248" spans="1:8" s="30" customFormat="1" ht="15.75">
      <c r="A248" s="26"/>
      <c r="B248" s="26"/>
      <c r="C248" s="26"/>
      <c r="D248" s="26"/>
      <c r="E248" s="31"/>
      <c r="F248" s="31"/>
      <c r="G248" s="31"/>
      <c r="H248" s="31"/>
    </row>
    <row r="249" spans="1:8" s="30" customFormat="1" ht="15.75">
      <c r="A249" s="26"/>
      <c r="B249" s="26"/>
      <c r="C249" s="26"/>
      <c r="D249" s="26"/>
      <c r="E249" s="31"/>
      <c r="F249" s="31"/>
      <c r="G249" s="31"/>
      <c r="H249" s="31"/>
    </row>
    <row r="250" spans="1:8" s="30" customFormat="1" ht="15.75">
      <c r="A250" s="26"/>
      <c r="B250" s="26"/>
      <c r="C250" s="26"/>
      <c r="D250" s="26"/>
      <c r="E250" s="31"/>
      <c r="F250" s="31"/>
      <c r="G250" s="31"/>
      <c r="H250" s="31"/>
    </row>
    <row r="251" spans="1:8" s="30" customFormat="1" ht="15.75">
      <c r="A251" s="26"/>
      <c r="B251" s="26"/>
      <c r="C251" s="26"/>
      <c r="D251" s="26"/>
      <c r="E251" s="31"/>
      <c r="F251" s="31"/>
      <c r="G251" s="31"/>
      <c r="H251" s="31"/>
    </row>
    <row r="252" spans="1:8" s="30" customFormat="1" ht="15.75">
      <c r="A252" s="26"/>
      <c r="B252" s="26"/>
      <c r="C252" s="26"/>
      <c r="D252" s="26"/>
      <c r="E252" s="31"/>
      <c r="F252" s="31"/>
      <c r="G252" s="31"/>
      <c r="H252" s="31"/>
    </row>
    <row r="253" spans="1:8" s="30" customFormat="1" ht="15.75">
      <c r="A253" s="26"/>
      <c r="B253" s="26"/>
      <c r="C253" s="26"/>
      <c r="D253" s="26"/>
      <c r="E253" s="31"/>
      <c r="F253" s="31"/>
      <c r="G253" s="31"/>
      <c r="H253" s="31"/>
    </row>
    <row r="254" spans="1:8" s="30" customFormat="1" ht="15.75">
      <c r="A254" s="26"/>
      <c r="B254" s="26"/>
      <c r="C254" s="26"/>
      <c r="D254" s="26"/>
      <c r="E254" s="31"/>
      <c r="F254" s="31"/>
      <c r="G254" s="31"/>
      <c r="H254" s="31"/>
    </row>
    <row r="255" spans="1:8" s="30" customFormat="1" ht="15.75">
      <c r="A255" s="26"/>
      <c r="B255" s="26"/>
      <c r="C255" s="26"/>
      <c r="D255" s="26"/>
      <c r="E255" s="31"/>
      <c r="F255" s="31"/>
      <c r="G255" s="31"/>
      <c r="H255" s="31"/>
    </row>
    <row r="256" spans="1:8" ht="16.5">
      <c r="A256" s="170" t="s">
        <v>117</v>
      </c>
      <c r="B256" s="171"/>
      <c r="C256" s="171"/>
      <c r="D256" s="171"/>
      <c r="E256" s="171"/>
      <c r="F256" s="171"/>
      <c r="G256" s="171"/>
      <c r="H256" s="4"/>
    </row>
    <row r="257" spans="1:8" ht="16.5">
      <c r="A257" s="161" t="s">
        <v>118</v>
      </c>
      <c r="B257" s="161"/>
      <c r="C257" s="161"/>
      <c r="D257" s="161"/>
      <c r="E257" s="161"/>
      <c r="F257" s="161"/>
      <c r="G257" s="161"/>
      <c r="H257" s="4"/>
    </row>
    <row r="258" spans="1:8" ht="15.75">
      <c r="A258" s="13" t="s">
        <v>47</v>
      </c>
      <c r="B258" s="13" t="s">
        <v>48</v>
      </c>
      <c r="C258" s="134" t="s">
        <v>26</v>
      </c>
      <c r="D258" s="134"/>
      <c r="E258" s="13" t="s">
        <v>49</v>
      </c>
      <c r="F258" s="134" t="s">
        <v>81</v>
      </c>
      <c r="G258" s="134"/>
      <c r="H258" s="4"/>
    </row>
    <row r="259" spans="1:8" s="30" customFormat="1" ht="15.75">
      <c r="A259" s="39"/>
      <c r="B259" s="39"/>
      <c r="C259" s="69"/>
      <c r="D259" s="70"/>
      <c r="E259" s="39"/>
      <c r="F259" s="69"/>
      <c r="G259" s="70"/>
      <c r="H259" s="31"/>
    </row>
    <row r="260" spans="1:8" s="30" customFormat="1" ht="54.75" customHeight="1">
      <c r="A260" s="57">
        <v>17383</v>
      </c>
      <c r="B260" s="73">
        <v>45384</v>
      </c>
      <c r="C260" s="113" t="s">
        <v>382</v>
      </c>
      <c r="D260" s="117"/>
      <c r="E260" s="57" t="s">
        <v>390</v>
      </c>
      <c r="F260" s="148" t="s">
        <v>389</v>
      </c>
      <c r="G260" s="117"/>
      <c r="H260" s="31"/>
    </row>
    <row r="261" spans="1:8" s="30" customFormat="1" ht="75" customHeight="1">
      <c r="A261" s="57" t="s">
        <v>376</v>
      </c>
      <c r="B261" s="73">
        <v>45384</v>
      </c>
      <c r="C261" s="118" t="s">
        <v>379</v>
      </c>
      <c r="D261" s="118"/>
      <c r="E261" s="57" t="s">
        <v>368</v>
      </c>
      <c r="F261" s="118" t="s">
        <v>369</v>
      </c>
      <c r="G261" s="118"/>
      <c r="H261" s="31"/>
    </row>
    <row r="262" spans="1:8" s="30" customFormat="1" ht="51">
      <c r="A262" s="57" t="s">
        <v>374</v>
      </c>
      <c r="B262" s="73">
        <v>45386</v>
      </c>
      <c r="C262" s="113" t="s">
        <v>375</v>
      </c>
      <c r="D262" s="117"/>
      <c r="E262" s="57" t="s">
        <v>368</v>
      </c>
      <c r="F262" s="118" t="s">
        <v>369</v>
      </c>
      <c r="G262" s="118"/>
      <c r="H262" s="31"/>
    </row>
    <row r="263" spans="1:8" s="30" customFormat="1" ht="25.5">
      <c r="A263" s="57">
        <v>17082</v>
      </c>
      <c r="B263" s="73">
        <v>45414</v>
      </c>
      <c r="C263" s="113" t="s">
        <v>398</v>
      </c>
      <c r="D263" s="117"/>
      <c r="E263" s="57" t="s">
        <v>368</v>
      </c>
      <c r="F263" s="118" t="s">
        <v>369</v>
      </c>
      <c r="G263" s="118"/>
      <c r="H263" s="31"/>
    </row>
    <row r="264" spans="1:8" s="30" customFormat="1" ht="50.25" customHeight="1">
      <c r="A264" s="57">
        <v>17085</v>
      </c>
      <c r="B264" s="73">
        <v>45414</v>
      </c>
      <c r="C264" s="113" t="s">
        <v>398</v>
      </c>
      <c r="D264" s="117"/>
      <c r="E264" s="57" t="s">
        <v>368</v>
      </c>
      <c r="F264" s="118" t="s">
        <v>369</v>
      </c>
      <c r="G264" s="118"/>
      <c r="H264" s="31"/>
    </row>
    <row r="265" spans="1:8" s="30" customFormat="1" ht="106.5" customHeight="1">
      <c r="A265" s="57" t="s">
        <v>371</v>
      </c>
      <c r="B265" s="72">
        <v>45419</v>
      </c>
      <c r="C265" s="118" t="s">
        <v>378</v>
      </c>
      <c r="D265" s="118"/>
      <c r="E265" s="57" t="s">
        <v>368</v>
      </c>
      <c r="F265" s="118" t="s">
        <v>369</v>
      </c>
      <c r="G265" s="118"/>
      <c r="H265" s="31"/>
    </row>
    <row r="266" spans="1:8" s="30" customFormat="1" ht="79.5" customHeight="1">
      <c r="A266" s="57" t="s">
        <v>371</v>
      </c>
      <c r="B266" s="72">
        <v>45419</v>
      </c>
      <c r="C266" s="118" t="s">
        <v>377</v>
      </c>
      <c r="D266" s="118"/>
      <c r="E266" s="57" t="s">
        <v>368</v>
      </c>
      <c r="F266" s="118" t="s">
        <v>369</v>
      </c>
      <c r="G266" s="118"/>
      <c r="H266" s="31"/>
    </row>
    <row r="267" spans="1:8" ht="105" customHeight="1">
      <c r="A267" s="57" t="s">
        <v>370</v>
      </c>
      <c r="B267" s="72">
        <v>45420</v>
      </c>
      <c r="C267" s="118" t="s">
        <v>372</v>
      </c>
      <c r="D267" s="118"/>
      <c r="E267" s="60" t="s">
        <v>367</v>
      </c>
      <c r="F267" s="118" t="s">
        <v>381</v>
      </c>
      <c r="G267" s="118"/>
      <c r="H267" s="4"/>
    </row>
    <row r="268" spans="1:8" ht="97.5" customHeight="1">
      <c r="A268" s="57" t="s">
        <v>370</v>
      </c>
      <c r="B268" s="72">
        <v>45420</v>
      </c>
      <c r="C268" s="118" t="s">
        <v>373</v>
      </c>
      <c r="D268" s="118"/>
      <c r="E268" s="57" t="s">
        <v>368</v>
      </c>
      <c r="F268" s="118" t="s">
        <v>369</v>
      </c>
      <c r="G268" s="118"/>
      <c r="H268" s="4"/>
    </row>
    <row r="269" spans="1:8" s="30" customFormat="1" ht="111.75" customHeight="1">
      <c r="A269" s="57">
        <v>17114</v>
      </c>
      <c r="B269" s="72">
        <v>45420</v>
      </c>
      <c r="C269" s="113" t="s">
        <v>387</v>
      </c>
      <c r="D269" s="117"/>
      <c r="E269" s="60" t="s">
        <v>391</v>
      </c>
      <c r="F269" s="148" t="s">
        <v>389</v>
      </c>
      <c r="G269" s="117"/>
      <c r="H269" s="31"/>
    </row>
    <row r="270" spans="1:8" s="30" customFormat="1" ht="74.25" customHeight="1">
      <c r="A270" s="57">
        <v>17126</v>
      </c>
      <c r="B270" s="72">
        <v>45428</v>
      </c>
      <c r="C270" s="113" t="s">
        <v>386</v>
      </c>
      <c r="D270" s="117"/>
      <c r="E270" s="60" t="s">
        <v>391</v>
      </c>
      <c r="F270" s="148" t="s">
        <v>389</v>
      </c>
      <c r="G270" s="117"/>
      <c r="H270" s="31"/>
    </row>
    <row r="271" spans="1:8" s="30" customFormat="1" ht="74.25" customHeight="1">
      <c r="A271" s="57">
        <v>17274</v>
      </c>
      <c r="B271" s="72">
        <v>45456</v>
      </c>
      <c r="C271" s="113" t="s">
        <v>388</v>
      </c>
      <c r="D271" s="117"/>
      <c r="E271" s="60" t="s">
        <v>391</v>
      </c>
      <c r="F271" s="148" t="s">
        <v>389</v>
      </c>
      <c r="G271" s="117"/>
      <c r="H271" s="31"/>
    </row>
    <row r="272" spans="1:8" ht="51">
      <c r="A272" s="57" t="s">
        <v>385</v>
      </c>
      <c r="B272" s="72">
        <v>45457</v>
      </c>
      <c r="C272" s="118" t="s">
        <v>380</v>
      </c>
      <c r="D272" s="118"/>
      <c r="E272" s="57" t="s">
        <v>368</v>
      </c>
      <c r="F272" s="118" t="s">
        <v>369</v>
      </c>
      <c r="G272" s="118"/>
      <c r="H272" s="4"/>
    </row>
    <row r="273" spans="1:8" s="30" customFormat="1" ht="37.5" customHeight="1">
      <c r="A273" s="57">
        <v>17333</v>
      </c>
      <c r="B273" s="72">
        <v>45467</v>
      </c>
      <c r="C273" s="113" t="s">
        <v>384</v>
      </c>
      <c r="D273" s="117"/>
      <c r="E273" s="57" t="s">
        <v>391</v>
      </c>
      <c r="F273" s="148" t="s">
        <v>389</v>
      </c>
      <c r="G273" s="117"/>
      <c r="H273" s="31"/>
    </row>
    <row r="274" spans="1:8" s="30" customFormat="1" ht="53.25" customHeight="1">
      <c r="A274" s="57">
        <v>17364</v>
      </c>
      <c r="B274" s="72">
        <v>45470</v>
      </c>
      <c r="C274" s="113" t="s">
        <v>383</v>
      </c>
      <c r="D274" s="117"/>
      <c r="E274" s="57" t="s">
        <v>391</v>
      </c>
      <c r="F274" s="148" t="s">
        <v>389</v>
      </c>
      <c r="G274" s="117"/>
      <c r="H274" s="31"/>
    </row>
    <row r="275" spans="1:8" ht="57.75" customHeight="1">
      <c r="A275" s="60">
        <v>17383</v>
      </c>
      <c r="B275" s="72">
        <v>45472</v>
      </c>
      <c r="C275" s="113" t="s">
        <v>382</v>
      </c>
      <c r="D275" s="117"/>
      <c r="E275" s="60" t="s">
        <v>391</v>
      </c>
      <c r="F275" s="144" t="s">
        <v>389</v>
      </c>
      <c r="G275" s="118"/>
      <c r="H275" s="4"/>
    </row>
    <row r="276" spans="1:8" ht="91.5" customHeight="1">
      <c r="A276" s="119" t="s">
        <v>448</v>
      </c>
      <c r="B276" s="119"/>
      <c r="C276" s="119"/>
      <c r="D276" s="119"/>
      <c r="E276" s="119"/>
      <c r="F276" s="119"/>
      <c r="G276" s="119"/>
      <c r="H276" s="4"/>
    </row>
    <row r="277" spans="1:8" s="11" customFormat="1" ht="15.75">
      <c r="A277" s="15"/>
      <c r="B277" s="15"/>
      <c r="C277" s="15"/>
      <c r="D277" s="15"/>
      <c r="E277" s="15"/>
      <c r="F277" s="15"/>
      <c r="G277" s="15"/>
      <c r="H277" s="10"/>
    </row>
    <row r="278" spans="1:8" ht="16.5">
      <c r="A278" s="137" t="s">
        <v>119</v>
      </c>
      <c r="B278" s="137"/>
      <c r="C278" s="137"/>
      <c r="D278" s="137"/>
      <c r="E278" s="137"/>
      <c r="F278" s="137"/>
      <c r="G278" s="137"/>
      <c r="H278" s="4"/>
    </row>
    <row r="279" spans="1:8" ht="16.5">
      <c r="A279" s="138" t="s">
        <v>120</v>
      </c>
      <c r="B279" s="138"/>
      <c r="C279" s="138"/>
      <c r="D279" s="138"/>
      <c r="E279" s="138"/>
      <c r="F279" s="138"/>
      <c r="G279" s="138"/>
      <c r="H279" s="4"/>
    </row>
    <row r="280" spans="1:8" ht="15.75">
      <c r="A280" s="133" t="s">
        <v>50</v>
      </c>
      <c r="B280" s="133"/>
      <c r="C280" s="133"/>
      <c r="D280" s="133"/>
      <c r="E280" s="133"/>
      <c r="F280" s="133"/>
      <c r="G280" s="133"/>
      <c r="H280" s="4"/>
    </row>
    <row r="281" spans="1:8" ht="15.75">
      <c r="A281" s="16" t="s">
        <v>82</v>
      </c>
      <c r="B281" s="17" t="s">
        <v>79</v>
      </c>
      <c r="C281" s="133" t="s">
        <v>26</v>
      </c>
      <c r="D281" s="133"/>
      <c r="E281" s="133"/>
      <c r="F281" s="134" t="s">
        <v>51</v>
      </c>
      <c r="G281" s="134"/>
      <c r="H281" s="4"/>
    </row>
    <row r="282" spans="1:8" s="30" customFormat="1" ht="31.5">
      <c r="A282" s="38" t="s">
        <v>323</v>
      </c>
      <c r="B282" s="74">
        <v>45387</v>
      </c>
      <c r="C282" s="110" t="s">
        <v>324</v>
      </c>
      <c r="D282" s="110"/>
      <c r="E282" s="110"/>
      <c r="F282" s="141" t="s">
        <v>447</v>
      </c>
      <c r="G282" s="142"/>
      <c r="H282" s="31"/>
    </row>
    <row r="283" spans="1:8" s="30" customFormat="1" ht="31.5">
      <c r="A283" s="38" t="s">
        <v>327</v>
      </c>
      <c r="B283" s="74">
        <v>45404</v>
      </c>
      <c r="C283" s="113" t="s">
        <v>324</v>
      </c>
      <c r="D283" s="114"/>
      <c r="E283" s="115"/>
      <c r="F283" s="143"/>
      <c r="G283" s="142"/>
      <c r="H283" s="31"/>
    </row>
    <row r="284" spans="1:8" s="30" customFormat="1" ht="31.5">
      <c r="A284" s="38" t="s">
        <v>334</v>
      </c>
      <c r="B284" s="74">
        <v>45418</v>
      </c>
      <c r="C284" s="110" t="s">
        <v>335</v>
      </c>
      <c r="D284" s="110"/>
      <c r="E284" s="110"/>
      <c r="F284" s="143"/>
      <c r="G284" s="142"/>
      <c r="H284" s="31"/>
    </row>
    <row r="285" spans="1:8" s="30" customFormat="1" ht="31.5">
      <c r="A285" s="38" t="s">
        <v>347</v>
      </c>
      <c r="B285" s="74">
        <v>45454</v>
      </c>
      <c r="C285" s="111" t="s">
        <v>348</v>
      </c>
      <c r="D285" s="139"/>
      <c r="E285" s="140"/>
      <c r="F285" s="143"/>
      <c r="G285" s="142"/>
      <c r="H285" s="31"/>
    </row>
    <row r="286" spans="1:8" s="30" customFormat="1" ht="31.5">
      <c r="A286" s="38" t="s">
        <v>349</v>
      </c>
      <c r="B286" s="74">
        <v>45463</v>
      </c>
      <c r="C286" s="111" t="s">
        <v>350</v>
      </c>
      <c r="D286" s="139"/>
      <c r="E286" s="140"/>
      <c r="F286" s="143"/>
      <c r="G286" s="142"/>
      <c r="H286" s="31"/>
    </row>
    <row r="287" spans="1:8" s="30" customFormat="1" ht="31.5">
      <c r="A287" s="38" t="s">
        <v>354</v>
      </c>
      <c r="B287" s="74">
        <v>45471</v>
      </c>
      <c r="C287" s="111" t="s">
        <v>355</v>
      </c>
      <c r="D287" s="139"/>
      <c r="E287" s="140"/>
      <c r="F287" s="143"/>
      <c r="G287" s="142"/>
      <c r="H287" s="31"/>
    </row>
    <row r="288" spans="1:8" s="30" customFormat="1" ht="31.5">
      <c r="A288" s="38" t="s">
        <v>356</v>
      </c>
      <c r="B288" s="74">
        <v>45471</v>
      </c>
      <c r="C288" s="111" t="s">
        <v>357</v>
      </c>
      <c r="D288" s="139"/>
      <c r="E288" s="140"/>
      <c r="F288" s="143"/>
      <c r="G288" s="142"/>
      <c r="H288" s="31"/>
    </row>
    <row r="289" spans="1:8" ht="27" customHeight="1">
      <c r="A289" s="102" t="s">
        <v>84</v>
      </c>
      <c r="B289" s="103"/>
      <c r="C289" s="103"/>
      <c r="D289" s="103"/>
      <c r="E289" s="103"/>
      <c r="F289" s="103"/>
      <c r="G289" s="104"/>
      <c r="H289" s="4"/>
    </row>
    <row r="290" spans="1:8" ht="15.75">
      <c r="A290" s="31"/>
      <c r="B290" s="31"/>
      <c r="C290" s="31"/>
      <c r="D290" s="31"/>
      <c r="E290" s="31"/>
      <c r="F290" s="31"/>
      <c r="G290" s="31"/>
      <c r="H290" s="4"/>
    </row>
    <row r="291" spans="1:8" s="7" customFormat="1" ht="31.5" customHeight="1">
      <c r="A291" s="130" t="s">
        <v>52</v>
      </c>
      <c r="B291" s="131"/>
      <c r="C291" s="131"/>
      <c r="D291" s="131"/>
      <c r="E291" s="131"/>
      <c r="F291" s="131"/>
      <c r="G291" s="132"/>
      <c r="H291" s="6"/>
    </row>
    <row r="292" spans="1:8" s="7" customFormat="1" ht="15.75" customHeight="1">
      <c r="A292" s="16" t="s">
        <v>82</v>
      </c>
      <c r="B292" s="17" t="s">
        <v>79</v>
      </c>
      <c r="C292" s="130" t="s">
        <v>26</v>
      </c>
      <c r="D292" s="131"/>
      <c r="E292" s="132"/>
      <c r="F292" s="150" t="s">
        <v>51</v>
      </c>
      <c r="G292" s="151"/>
      <c r="H292" s="6"/>
    </row>
    <row r="293" spans="1:8" s="7" customFormat="1" ht="49.5" customHeight="1">
      <c r="A293" s="38" t="s">
        <v>328</v>
      </c>
      <c r="B293" s="74">
        <v>45397</v>
      </c>
      <c r="C293" s="113" t="s">
        <v>329</v>
      </c>
      <c r="D293" s="116"/>
      <c r="E293" s="117"/>
      <c r="F293" s="206" t="s">
        <v>447</v>
      </c>
      <c r="G293" s="207"/>
      <c r="H293" s="6"/>
    </row>
    <row r="294" spans="1:8" s="7" customFormat="1" ht="40.5" customHeight="1">
      <c r="A294" s="38" t="s">
        <v>330</v>
      </c>
      <c r="B294" s="74">
        <v>45399</v>
      </c>
      <c r="C294" s="113" t="s">
        <v>331</v>
      </c>
      <c r="D294" s="116"/>
      <c r="E294" s="117"/>
      <c r="F294" s="143"/>
      <c r="G294" s="142"/>
      <c r="H294" s="6"/>
    </row>
    <row r="295" spans="1:8" ht="55.5" customHeight="1">
      <c r="A295" s="38" t="s">
        <v>332</v>
      </c>
      <c r="B295" s="74">
        <v>45407</v>
      </c>
      <c r="C295" s="113" t="s">
        <v>333</v>
      </c>
      <c r="D295" s="116"/>
      <c r="E295" s="117"/>
      <c r="F295" s="143"/>
      <c r="G295" s="142"/>
      <c r="H295" s="4"/>
    </row>
    <row r="296" spans="1:8" s="30" customFormat="1" ht="43.5" customHeight="1">
      <c r="A296" s="38" t="s">
        <v>336</v>
      </c>
      <c r="B296" s="74">
        <v>45414</v>
      </c>
      <c r="C296" s="113" t="s">
        <v>337</v>
      </c>
      <c r="D296" s="116"/>
      <c r="E296" s="117"/>
      <c r="F296" s="143"/>
      <c r="G296" s="142"/>
      <c r="H296" s="31"/>
    </row>
    <row r="297" spans="1:8" s="30" customFormat="1" ht="43.5" customHeight="1">
      <c r="A297" s="38" t="s">
        <v>338</v>
      </c>
      <c r="B297" s="74">
        <v>45414</v>
      </c>
      <c r="C297" s="113" t="s">
        <v>339</v>
      </c>
      <c r="D297" s="116"/>
      <c r="E297" s="117"/>
      <c r="F297" s="143"/>
      <c r="G297" s="142"/>
      <c r="H297" s="31"/>
    </row>
    <row r="298" spans="1:8" s="30" customFormat="1" ht="51.75" customHeight="1">
      <c r="A298" s="38" t="s">
        <v>340</v>
      </c>
      <c r="B298" s="74">
        <v>45425</v>
      </c>
      <c r="C298" s="113" t="s">
        <v>341</v>
      </c>
      <c r="D298" s="116"/>
      <c r="E298" s="117"/>
      <c r="F298" s="143"/>
      <c r="G298" s="142"/>
      <c r="H298" s="31"/>
    </row>
    <row r="299" spans="1:8" s="30" customFormat="1" ht="55.5" customHeight="1">
      <c r="A299" s="38" t="s">
        <v>342</v>
      </c>
      <c r="B299" s="74">
        <v>45433</v>
      </c>
      <c r="C299" s="113" t="s">
        <v>343</v>
      </c>
      <c r="D299" s="116"/>
      <c r="E299" s="117"/>
      <c r="F299" s="143"/>
      <c r="G299" s="142"/>
      <c r="H299" s="31"/>
    </row>
    <row r="300" spans="1:8" ht="53.25" customHeight="1">
      <c r="A300" s="38" t="s">
        <v>344</v>
      </c>
      <c r="B300" s="74">
        <v>45434</v>
      </c>
      <c r="C300" s="113" t="s">
        <v>345</v>
      </c>
      <c r="D300" s="116"/>
      <c r="E300" s="117"/>
      <c r="F300" s="143"/>
      <c r="G300" s="142"/>
      <c r="H300" s="4"/>
    </row>
    <row r="301" spans="1:8" ht="31.5">
      <c r="A301" s="38" t="s">
        <v>351</v>
      </c>
      <c r="B301" s="74">
        <v>45467</v>
      </c>
      <c r="C301" s="113" t="s">
        <v>352</v>
      </c>
      <c r="D301" s="114"/>
      <c r="E301" s="115"/>
      <c r="F301" s="143"/>
      <c r="G301" s="142"/>
      <c r="H301" s="4"/>
    </row>
    <row r="302" spans="1:8" s="30" customFormat="1" ht="31.5">
      <c r="A302" s="38" t="s">
        <v>358</v>
      </c>
      <c r="B302" s="74">
        <v>45471</v>
      </c>
      <c r="C302" s="111" t="s">
        <v>359</v>
      </c>
      <c r="D302" s="139"/>
      <c r="E302" s="140"/>
      <c r="F302" s="143"/>
      <c r="G302" s="142"/>
      <c r="H302" s="31"/>
    </row>
    <row r="303" spans="1:8" s="30" customFormat="1" ht="31.5">
      <c r="A303" s="38" t="s">
        <v>360</v>
      </c>
      <c r="B303" s="74">
        <v>45471</v>
      </c>
      <c r="C303" s="113" t="s">
        <v>361</v>
      </c>
      <c r="D303" s="114"/>
      <c r="E303" s="115"/>
      <c r="F303" s="143"/>
      <c r="G303" s="142"/>
      <c r="H303" s="31"/>
    </row>
    <row r="304" spans="1:8" s="30" customFormat="1" ht="31.5">
      <c r="A304" s="38" t="s">
        <v>362</v>
      </c>
      <c r="B304" s="74">
        <v>45446</v>
      </c>
      <c r="C304" s="113" t="s">
        <v>363</v>
      </c>
      <c r="D304" s="116"/>
      <c r="E304" s="117"/>
      <c r="F304" s="143"/>
      <c r="G304" s="142"/>
      <c r="H304" s="31"/>
    </row>
    <row r="305" spans="1:8" s="30" customFormat="1" ht="31.5">
      <c r="A305" s="38" t="s">
        <v>364</v>
      </c>
      <c r="B305" s="74">
        <v>45461</v>
      </c>
      <c r="C305" s="113" t="s">
        <v>365</v>
      </c>
      <c r="D305" s="116"/>
      <c r="E305" s="117"/>
      <c r="F305" s="143"/>
      <c r="G305" s="142"/>
      <c r="H305" s="31"/>
    </row>
    <row r="306" spans="1:8" s="30" customFormat="1" ht="31.5">
      <c r="A306" s="38" t="s">
        <v>366</v>
      </c>
      <c r="B306" s="74">
        <v>45468</v>
      </c>
      <c r="C306" s="113" t="s">
        <v>365</v>
      </c>
      <c r="D306" s="116"/>
      <c r="E306" s="117"/>
      <c r="F306" s="208"/>
      <c r="G306" s="209"/>
      <c r="H306" s="31"/>
    </row>
    <row r="307" spans="1:8" s="30" customFormat="1" ht="15.75">
      <c r="A307" s="31"/>
      <c r="B307" s="31"/>
      <c r="C307" s="31"/>
      <c r="D307" s="31"/>
      <c r="E307" s="31"/>
      <c r="F307" s="31"/>
      <c r="G307" s="31"/>
      <c r="H307" s="31"/>
    </row>
    <row r="308" spans="1:8" ht="15.75" customHeight="1">
      <c r="A308" s="130" t="s">
        <v>53</v>
      </c>
      <c r="B308" s="131"/>
      <c r="C308" s="131"/>
      <c r="D308" s="131"/>
      <c r="E308" s="131"/>
      <c r="F308" s="131"/>
      <c r="G308" s="132"/>
      <c r="H308" s="4"/>
    </row>
    <row r="309" spans="1:8" ht="15.75" customHeight="1">
      <c r="A309" s="16" t="s">
        <v>82</v>
      </c>
      <c r="B309" s="17" t="s">
        <v>79</v>
      </c>
      <c r="C309" s="130" t="s">
        <v>26</v>
      </c>
      <c r="D309" s="131"/>
      <c r="E309" s="132"/>
      <c r="F309" s="150" t="s">
        <v>51</v>
      </c>
      <c r="G309" s="151"/>
      <c r="H309" s="4"/>
    </row>
    <row r="310" spans="1:8" ht="15.75" customHeight="1">
      <c r="A310" s="27"/>
      <c r="B310" s="27"/>
      <c r="C310" s="152"/>
      <c r="D310" s="153"/>
      <c r="E310" s="154"/>
      <c r="F310" s="155"/>
      <c r="G310" s="156"/>
      <c r="H310" s="4"/>
    </row>
    <row r="311" spans="1:8" ht="27.75" customHeight="1">
      <c r="A311" s="102" t="s">
        <v>84</v>
      </c>
      <c r="B311" s="103"/>
      <c r="C311" s="103"/>
      <c r="D311" s="103"/>
      <c r="E311" s="103"/>
      <c r="F311" s="103"/>
      <c r="G311" s="104"/>
      <c r="H311" s="4"/>
    </row>
    <row r="312" spans="1:8" ht="15" customHeight="1">
      <c r="A312" s="31"/>
      <c r="B312" s="31"/>
      <c r="C312" s="31"/>
      <c r="D312" s="31"/>
      <c r="E312" s="31"/>
      <c r="F312" s="31"/>
      <c r="G312" s="31"/>
      <c r="H312" s="4"/>
    </row>
    <row r="313" spans="1:8" ht="31.5" customHeight="1">
      <c r="A313" s="130" t="s">
        <v>54</v>
      </c>
      <c r="B313" s="131"/>
      <c r="C313" s="131"/>
      <c r="D313" s="131"/>
      <c r="E313" s="131"/>
      <c r="F313" s="131"/>
      <c r="G313" s="132"/>
      <c r="H313" s="4"/>
    </row>
    <row r="314" spans="1:8" ht="15.75">
      <c r="A314" s="16" t="s">
        <v>82</v>
      </c>
      <c r="B314" s="17" t="s">
        <v>79</v>
      </c>
      <c r="C314" s="133" t="s">
        <v>26</v>
      </c>
      <c r="D314" s="133"/>
      <c r="E314" s="133"/>
      <c r="F314" s="134" t="s">
        <v>51</v>
      </c>
      <c r="G314" s="134"/>
      <c r="H314" s="4"/>
    </row>
    <row r="315" spans="1:8" ht="31.5">
      <c r="A315" s="38" t="s">
        <v>322</v>
      </c>
      <c r="B315" s="74">
        <v>45401</v>
      </c>
      <c r="C315" s="110" t="s">
        <v>405</v>
      </c>
      <c r="D315" s="110"/>
      <c r="E315" s="110"/>
      <c r="F315" s="206" t="s">
        <v>447</v>
      </c>
      <c r="G315" s="207"/>
      <c r="H315" s="4"/>
    </row>
    <row r="316" spans="1:8" s="30" customFormat="1" ht="31.5">
      <c r="A316" s="38" t="s">
        <v>325</v>
      </c>
      <c r="B316" s="74">
        <v>45392</v>
      </c>
      <c r="C316" s="113" t="s">
        <v>326</v>
      </c>
      <c r="D316" s="114"/>
      <c r="E316" s="115"/>
      <c r="F316" s="143"/>
      <c r="G316" s="142"/>
      <c r="H316" s="31"/>
    </row>
    <row r="317" spans="1:8" s="30" customFormat="1" ht="31.5">
      <c r="A317" s="38" t="s">
        <v>346</v>
      </c>
      <c r="B317" s="74">
        <v>45471</v>
      </c>
      <c r="C317" s="110" t="s">
        <v>407</v>
      </c>
      <c r="D317" s="110"/>
      <c r="E317" s="110"/>
      <c r="F317" s="143"/>
      <c r="G317" s="142"/>
      <c r="H317" s="31"/>
    </row>
    <row r="318" spans="1:8" s="30" customFormat="1" ht="31.5">
      <c r="A318" s="38" t="s">
        <v>353</v>
      </c>
      <c r="B318" s="74">
        <v>45469</v>
      </c>
      <c r="C318" s="113" t="s">
        <v>406</v>
      </c>
      <c r="D318" s="114"/>
      <c r="E318" s="115"/>
      <c r="F318" s="208"/>
      <c r="G318" s="209"/>
      <c r="H318" s="31"/>
    </row>
    <row r="319" spans="1:8" ht="17.25" customHeight="1">
      <c r="A319" s="135" t="s">
        <v>84</v>
      </c>
      <c r="B319" s="136"/>
      <c r="C319" s="136"/>
      <c r="D319" s="136"/>
      <c r="E319" s="136"/>
      <c r="F319" s="136"/>
      <c r="G319" s="136"/>
      <c r="H319" s="4"/>
    </row>
    <row r="320" spans="1:8" ht="15" customHeight="1">
      <c r="A320" s="4"/>
      <c r="B320" s="4"/>
      <c r="C320" s="4"/>
      <c r="D320" s="4"/>
      <c r="E320" s="4"/>
      <c r="F320" s="4"/>
      <c r="G320" s="4"/>
      <c r="H320" s="4"/>
    </row>
    <row r="321" spans="1:8" s="30" customFormat="1" ht="15" customHeight="1">
      <c r="A321" s="31"/>
      <c r="B321" s="31"/>
      <c r="C321" s="31"/>
      <c r="D321" s="31"/>
      <c r="E321" s="31"/>
      <c r="F321" s="31"/>
      <c r="G321" s="31"/>
      <c r="H321" s="31"/>
    </row>
    <row r="322" spans="1:8" s="30" customFormat="1" ht="15" customHeight="1">
      <c r="A322" s="31"/>
      <c r="B322" s="31"/>
      <c r="C322" s="31"/>
      <c r="D322" s="31"/>
      <c r="E322" s="31"/>
      <c r="F322" s="31"/>
      <c r="G322" s="31"/>
      <c r="H322" s="31"/>
    </row>
    <row r="323" spans="1:8" s="30" customFormat="1" ht="15" customHeight="1">
      <c r="A323" s="31"/>
      <c r="B323" s="31"/>
      <c r="C323" s="31"/>
      <c r="D323" s="31"/>
      <c r="E323" s="31"/>
      <c r="F323" s="31"/>
      <c r="G323" s="31"/>
      <c r="H323" s="31"/>
    </row>
    <row r="324" spans="1:8" s="30" customFormat="1" ht="15" customHeight="1">
      <c r="A324" s="31"/>
      <c r="B324" s="31"/>
      <c r="C324" s="31"/>
      <c r="D324" s="31"/>
      <c r="E324" s="31"/>
      <c r="F324" s="31"/>
      <c r="G324" s="31"/>
      <c r="H324" s="31"/>
    </row>
    <row r="325" spans="1:8" ht="15.75">
      <c r="A325" s="133" t="s">
        <v>55</v>
      </c>
      <c r="B325" s="133"/>
      <c r="C325" s="133"/>
      <c r="D325" s="133"/>
      <c r="E325" s="133"/>
      <c r="F325" s="133"/>
      <c r="G325" s="133"/>
      <c r="H325" s="4"/>
    </row>
    <row r="326" spans="1:8" s="101" customFormat="1" ht="15.75">
      <c r="A326" s="98" t="s">
        <v>4</v>
      </c>
      <c r="B326" s="100" t="s">
        <v>79</v>
      </c>
      <c r="C326" s="133" t="s">
        <v>56</v>
      </c>
      <c r="D326" s="133"/>
      <c r="E326" s="133"/>
      <c r="F326" s="134" t="s">
        <v>57</v>
      </c>
      <c r="G326" s="134"/>
      <c r="H326" s="26"/>
    </row>
    <row r="327" spans="1:8" s="30" customFormat="1" ht="28.5" customHeight="1">
      <c r="A327" s="95" t="s">
        <v>415</v>
      </c>
      <c r="B327" s="96" t="s">
        <v>416</v>
      </c>
      <c r="C327" s="102" t="s">
        <v>417</v>
      </c>
      <c r="D327" s="103"/>
      <c r="E327" s="104"/>
      <c r="F327" s="248" t="s">
        <v>447</v>
      </c>
      <c r="G327" s="249"/>
      <c r="H327" s="31"/>
    </row>
    <row r="328" spans="1:8" s="30" customFormat="1" ht="28.5" customHeight="1">
      <c r="A328" s="95" t="s">
        <v>418</v>
      </c>
      <c r="B328" s="96" t="s">
        <v>416</v>
      </c>
      <c r="C328" s="105" t="s">
        <v>419</v>
      </c>
      <c r="D328" s="106"/>
      <c r="E328" s="107"/>
      <c r="F328" s="250"/>
      <c r="G328" s="251"/>
      <c r="H328" s="31"/>
    </row>
    <row r="329" spans="1:8" s="30" customFormat="1" ht="31.5">
      <c r="A329" s="95" t="s">
        <v>420</v>
      </c>
      <c r="B329" s="96" t="s">
        <v>421</v>
      </c>
      <c r="C329" s="102" t="s">
        <v>422</v>
      </c>
      <c r="D329" s="103"/>
      <c r="E329" s="104"/>
      <c r="F329" s="250"/>
      <c r="G329" s="251"/>
      <c r="H329" s="31"/>
    </row>
    <row r="330" spans="1:8" s="30" customFormat="1" ht="30.75" customHeight="1">
      <c r="A330" s="95" t="s">
        <v>423</v>
      </c>
      <c r="B330" s="96" t="s">
        <v>416</v>
      </c>
      <c r="C330" s="102" t="s">
        <v>424</v>
      </c>
      <c r="D330" s="103"/>
      <c r="E330" s="104"/>
      <c r="F330" s="250"/>
      <c r="G330" s="251"/>
      <c r="H330" s="31"/>
    </row>
    <row r="331" spans="1:8" s="30" customFormat="1" ht="31.5">
      <c r="A331" s="95" t="s">
        <v>425</v>
      </c>
      <c r="B331" s="96" t="s">
        <v>421</v>
      </c>
      <c r="C331" s="102" t="s">
        <v>426</v>
      </c>
      <c r="D331" s="103"/>
      <c r="E331" s="104"/>
      <c r="F331" s="250"/>
      <c r="G331" s="251"/>
      <c r="H331" s="31"/>
    </row>
    <row r="332" spans="1:8" s="30" customFormat="1" ht="31.5">
      <c r="A332" s="95" t="s">
        <v>427</v>
      </c>
      <c r="B332" s="96" t="s">
        <v>421</v>
      </c>
      <c r="C332" s="102" t="s">
        <v>428</v>
      </c>
      <c r="D332" s="103"/>
      <c r="E332" s="104"/>
      <c r="F332" s="250"/>
      <c r="G332" s="251"/>
      <c r="H332" s="31"/>
    </row>
    <row r="333" spans="1:8" s="30" customFormat="1" ht="31.5">
      <c r="A333" s="95" t="s">
        <v>429</v>
      </c>
      <c r="B333" s="96" t="s">
        <v>416</v>
      </c>
      <c r="C333" s="105" t="s">
        <v>430</v>
      </c>
      <c r="D333" s="108"/>
      <c r="E333" s="109"/>
      <c r="F333" s="250"/>
      <c r="G333" s="251"/>
      <c r="H333" s="31"/>
    </row>
    <row r="334" spans="1:8" s="30" customFormat="1" ht="30" customHeight="1">
      <c r="A334" s="95" t="s">
        <v>431</v>
      </c>
      <c r="B334" s="96" t="s">
        <v>416</v>
      </c>
      <c r="C334" s="105" t="s">
        <v>432</v>
      </c>
      <c r="D334" s="108"/>
      <c r="E334" s="109"/>
      <c r="F334" s="250"/>
      <c r="G334" s="251"/>
      <c r="H334" s="31"/>
    </row>
    <row r="335" spans="1:8" s="30" customFormat="1" ht="31.5">
      <c r="A335" s="95" t="s">
        <v>433</v>
      </c>
      <c r="B335" s="96" t="s">
        <v>416</v>
      </c>
      <c r="C335" s="105" t="s">
        <v>434</v>
      </c>
      <c r="D335" s="108"/>
      <c r="E335" s="109"/>
      <c r="F335" s="250"/>
      <c r="G335" s="251"/>
      <c r="H335" s="31"/>
    </row>
    <row r="336" spans="1:8" s="30" customFormat="1" ht="31.5">
      <c r="A336" s="95" t="s">
        <v>435</v>
      </c>
      <c r="B336" s="96" t="s">
        <v>436</v>
      </c>
      <c r="C336" s="105" t="s">
        <v>437</v>
      </c>
      <c r="D336" s="106"/>
      <c r="E336" s="107"/>
      <c r="F336" s="250"/>
      <c r="G336" s="251"/>
      <c r="H336" s="31"/>
    </row>
    <row r="337" spans="1:8" s="30" customFormat="1" ht="31.5">
      <c r="A337" s="95" t="s">
        <v>438</v>
      </c>
      <c r="B337" s="96" t="s">
        <v>436</v>
      </c>
      <c r="C337" s="102" t="s">
        <v>439</v>
      </c>
      <c r="D337" s="103"/>
      <c r="E337" s="104"/>
      <c r="F337" s="250"/>
      <c r="G337" s="251"/>
      <c r="H337" s="31"/>
    </row>
    <row r="338" spans="1:8" s="30" customFormat="1" ht="29.25" customHeight="1">
      <c r="A338" s="95" t="s">
        <v>425</v>
      </c>
      <c r="B338" s="96" t="s">
        <v>440</v>
      </c>
      <c r="C338" s="102" t="s">
        <v>426</v>
      </c>
      <c r="D338" s="103"/>
      <c r="E338" s="104"/>
      <c r="F338" s="250"/>
      <c r="G338" s="251"/>
      <c r="H338" s="31"/>
    </row>
    <row r="339" spans="1:8" s="30" customFormat="1" ht="31.5">
      <c r="A339" s="95" t="s">
        <v>427</v>
      </c>
      <c r="B339" s="96" t="s">
        <v>440</v>
      </c>
      <c r="C339" s="102" t="s">
        <v>428</v>
      </c>
      <c r="D339" s="103"/>
      <c r="E339" s="104"/>
      <c r="F339" s="250"/>
      <c r="G339" s="251"/>
      <c r="H339" s="31"/>
    </row>
    <row r="340" spans="1:8" s="30" customFormat="1" ht="31.5">
      <c r="A340" s="95" t="s">
        <v>441</v>
      </c>
      <c r="B340" s="96" t="s">
        <v>440</v>
      </c>
      <c r="C340" s="105" t="s">
        <v>442</v>
      </c>
      <c r="D340" s="108"/>
      <c r="E340" s="109"/>
      <c r="F340" s="250"/>
      <c r="G340" s="251"/>
      <c r="H340" s="31"/>
    </row>
    <row r="341" spans="1:8" s="30" customFormat="1" ht="31.5">
      <c r="A341" s="95" t="s">
        <v>420</v>
      </c>
      <c r="B341" s="96" t="s">
        <v>440</v>
      </c>
      <c r="C341" s="102" t="s">
        <v>422</v>
      </c>
      <c r="D341" s="103"/>
      <c r="E341" s="104"/>
      <c r="F341" s="250"/>
      <c r="G341" s="251"/>
      <c r="H341" s="31"/>
    </row>
    <row r="342" spans="1:8" s="30" customFormat="1" ht="31.5">
      <c r="A342" s="95" t="s">
        <v>435</v>
      </c>
      <c r="B342" s="96" t="s">
        <v>440</v>
      </c>
      <c r="C342" s="105" t="s">
        <v>443</v>
      </c>
      <c r="D342" s="108"/>
      <c r="E342" s="109"/>
      <c r="F342" s="250"/>
      <c r="G342" s="251"/>
      <c r="H342" s="31"/>
    </row>
    <row r="343" spans="1:8" s="30" customFormat="1" ht="31.5">
      <c r="A343" s="95" t="s">
        <v>438</v>
      </c>
      <c r="B343" s="96" t="s">
        <v>440</v>
      </c>
      <c r="C343" s="102" t="s">
        <v>444</v>
      </c>
      <c r="D343" s="103"/>
      <c r="E343" s="104"/>
      <c r="F343" s="250"/>
      <c r="G343" s="251"/>
      <c r="H343" s="31"/>
    </row>
    <row r="344" spans="1:8" s="30" customFormat="1" ht="31.5">
      <c r="A344" s="95" t="s">
        <v>445</v>
      </c>
      <c r="B344" s="96" t="s">
        <v>440</v>
      </c>
      <c r="C344" s="105" t="s">
        <v>446</v>
      </c>
      <c r="D344" s="108"/>
      <c r="E344" s="109"/>
      <c r="F344" s="252"/>
      <c r="G344" s="253"/>
      <c r="H344" s="31"/>
    </row>
    <row r="345" spans="1:8" s="30" customFormat="1" ht="31.5">
      <c r="A345" s="95" t="s">
        <v>322</v>
      </c>
      <c r="B345" s="96" t="s">
        <v>410</v>
      </c>
      <c r="C345" s="102" t="s">
        <v>411</v>
      </c>
      <c r="D345" s="103"/>
      <c r="E345" s="104"/>
      <c r="F345" s="102" t="s">
        <v>412</v>
      </c>
      <c r="G345" s="104"/>
      <c r="H345" s="31"/>
    </row>
    <row r="346" spans="1:8" s="30" customFormat="1" ht="31.5">
      <c r="A346" s="95" t="s">
        <v>322</v>
      </c>
      <c r="B346" s="96" t="s">
        <v>413</v>
      </c>
      <c r="C346" s="102" t="s">
        <v>411</v>
      </c>
      <c r="D346" s="103"/>
      <c r="E346" s="104"/>
      <c r="F346" s="102" t="s">
        <v>414</v>
      </c>
      <c r="G346" s="104"/>
      <c r="H346" s="31"/>
    </row>
    <row r="347" spans="1:8" ht="47.25">
      <c r="A347" s="95" t="s">
        <v>408</v>
      </c>
      <c r="B347" s="97">
        <v>45450</v>
      </c>
      <c r="C347" s="105" t="s">
        <v>409</v>
      </c>
      <c r="D347" s="106"/>
      <c r="E347" s="107"/>
      <c r="F347" s="149" t="s">
        <v>447</v>
      </c>
      <c r="G347" s="104"/>
      <c r="H347" s="4"/>
    </row>
    <row r="348" spans="1:8" ht="18.75" customHeight="1">
      <c r="A348" s="135" t="s">
        <v>84</v>
      </c>
      <c r="B348" s="136"/>
      <c r="C348" s="136"/>
      <c r="D348" s="136"/>
      <c r="E348" s="136"/>
      <c r="F348" s="136"/>
      <c r="G348" s="136"/>
      <c r="H348" s="4"/>
    </row>
    <row r="349" spans="1:8" ht="15.75">
      <c r="A349" s="4"/>
      <c r="B349" s="4"/>
      <c r="C349" s="4"/>
      <c r="D349" s="4"/>
      <c r="E349" s="4"/>
      <c r="F349" s="4"/>
      <c r="G349" s="4"/>
      <c r="H349" s="4"/>
    </row>
    <row r="350" spans="1:8" ht="16.5">
      <c r="A350" s="138" t="s">
        <v>121</v>
      </c>
      <c r="B350" s="138"/>
      <c r="C350" s="138"/>
      <c r="D350" s="138"/>
      <c r="E350" s="138"/>
      <c r="F350" s="138"/>
      <c r="G350" s="138"/>
      <c r="H350" s="4"/>
    </row>
    <row r="351" spans="1:8" ht="15.75">
      <c r="A351" s="133" t="s">
        <v>58</v>
      </c>
      <c r="B351" s="133"/>
      <c r="C351" s="133"/>
      <c r="D351" s="133" t="s">
        <v>64</v>
      </c>
      <c r="E351" s="133"/>
      <c r="F351" s="133"/>
      <c r="G351" s="133"/>
      <c r="H351" s="4"/>
    </row>
    <row r="352" spans="1:8" ht="15.75">
      <c r="A352" s="110">
        <v>2020</v>
      </c>
      <c r="B352" s="110"/>
      <c r="C352" s="110"/>
      <c r="D352" s="110">
        <v>1.29</v>
      </c>
      <c r="E352" s="110"/>
      <c r="F352" s="110"/>
      <c r="G352" s="110"/>
      <c r="H352" s="4"/>
    </row>
    <row r="353" spans="1:8" ht="15.75">
      <c r="A353" s="110">
        <v>2021</v>
      </c>
      <c r="B353" s="110"/>
      <c r="C353" s="110"/>
      <c r="D353" s="110">
        <v>1.75</v>
      </c>
      <c r="E353" s="110"/>
      <c r="F353" s="110"/>
      <c r="G353" s="110"/>
      <c r="H353" s="4"/>
    </row>
    <row r="354" spans="1:8" ht="15.75">
      <c r="A354" s="110">
        <v>2022</v>
      </c>
      <c r="B354" s="110"/>
      <c r="C354" s="110"/>
      <c r="D354" s="110">
        <v>1.71</v>
      </c>
      <c r="E354" s="110"/>
      <c r="F354" s="110"/>
      <c r="G354" s="110"/>
      <c r="H354" s="4"/>
    </row>
    <row r="355" spans="1:8" ht="15.75">
      <c r="A355" s="110">
        <v>2023</v>
      </c>
      <c r="B355" s="110"/>
      <c r="C355" s="110"/>
      <c r="D355" s="110"/>
      <c r="E355" s="110"/>
      <c r="F355" s="110"/>
      <c r="G355" s="110"/>
      <c r="H355" s="4"/>
    </row>
    <row r="356" spans="1:8" ht="15.75">
      <c r="A356" s="4"/>
      <c r="B356" s="4"/>
      <c r="C356" s="4"/>
      <c r="D356" s="4"/>
      <c r="E356" s="4"/>
      <c r="F356" s="4"/>
      <c r="G356" s="4"/>
      <c r="H356" s="4"/>
    </row>
    <row r="357" spans="1:8" ht="16.5">
      <c r="A357" s="137" t="s">
        <v>122</v>
      </c>
      <c r="B357" s="137"/>
      <c r="C357" s="137"/>
      <c r="D357" s="137"/>
      <c r="E357" s="137"/>
      <c r="F357" s="137"/>
      <c r="G357" s="137"/>
      <c r="H357" s="4"/>
    </row>
    <row r="358" spans="1:8" ht="15.75">
      <c r="A358" s="160" t="s">
        <v>83</v>
      </c>
      <c r="B358" s="160"/>
      <c r="C358" s="160"/>
      <c r="D358" s="160"/>
      <c r="E358" s="160"/>
      <c r="F358" s="160"/>
      <c r="G358" s="160"/>
      <c r="H358" s="4"/>
    </row>
    <row r="359" spans="1:8" ht="15.75">
      <c r="A359" s="160"/>
      <c r="B359" s="160"/>
      <c r="C359" s="160"/>
      <c r="D359" s="160"/>
      <c r="E359" s="160"/>
      <c r="F359" s="160"/>
      <c r="G359" s="160"/>
      <c r="H359" s="4"/>
    </row>
  </sheetData>
  <mergeCells count="342">
    <mergeCell ref="C274:D274"/>
    <mergeCell ref="C273:D273"/>
    <mergeCell ref="C270:D270"/>
    <mergeCell ref="F270:G270"/>
    <mergeCell ref="C269:D269"/>
    <mergeCell ref="C264:D264"/>
    <mergeCell ref="F264:G264"/>
    <mergeCell ref="F263:G263"/>
    <mergeCell ref="C263:D263"/>
    <mergeCell ref="C271:D271"/>
    <mergeCell ref="F269:G269"/>
    <mergeCell ref="F271:G271"/>
    <mergeCell ref="F267:G267"/>
    <mergeCell ref="F268:G268"/>
    <mergeCell ref="A7:G7"/>
    <mergeCell ref="A216:D216"/>
    <mergeCell ref="E216:G222"/>
    <mergeCell ref="G94:G101"/>
    <mergeCell ref="A94:A101"/>
    <mergeCell ref="A225:G225"/>
    <mergeCell ref="B22:C22"/>
    <mergeCell ref="D22:E22"/>
    <mergeCell ref="F22:G22"/>
    <mergeCell ref="B23:C23"/>
    <mergeCell ref="D23:E23"/>
    <mergeCell ref="F23:G23"/>
    <mergeCell ref="A26:D26"/>
    <mergeCell ref="E26:G26"/>
    <mergeCell ref="A27:D27"/>
    <mergeCell ref="E27:G27"/>
    <mergeCell ref="B163:F163"/>
    <mergeCell ref="A174:G204"/>
    <mergeCell ref="G128:G162"/>
    <mergeCell ref="E104:G107"/>
    <mergeCell ref="E36:F36"/>
    <mergeCell ref="E37:F37"/>
    <mergeCell ref="A358:G359"/>
    <mergeCell ref="B50:D50"/>
    <mergeCell ref="B51:D51"/>
    <mergeCell ref="B52:D52"/>
    <mergeCell ref="B53:D53"/>
    <mergeCell ref="E50:G50"/>
    <mergeCell ref="E51:G51"/>
    <mergeCell ref="E52:G52"/>
    <mergeCell ref="E53:G53"/>
    <mergeCell ref="B58:D58"/>
    <mergeCell ref="E58:G58"/>
    <mergeCell ref="B63:D63"/>
    <mergeCell ref="B64:D64"/>
    <mergeCell ref="B65:D65"/>
    <mergeCell ref="B66:D66"/>
    <mergeCell ref="E62:G62"/>
    <mergeCell ref="E63:G63"/>
    <mergeCell ref="E64:G64"/>
    <mergeCell ref="C78:D78"/>
    <mergeCell ref="A73:G73"/>
    <mergeCell ref="C74:D74"/>
    <mergeCell ref="E74:F74"/>
    <mergeCell ref="A231:G231"/>
    <mergeCell ref="F272:G272"/>
    <mergeCell ref="E54:G54"/>
    <mergeCell ref="A57:G57"/>
    <mergeCell ref="B42:D42"/>
    <mergeCell ref="E42:G42"/>
    <mergeCell ref="B43:D43"/>
    <mergeCell ref="B44:D44"/>
    <mergeCell ref="B36:C36"/>
    <mergeCell ref="B37:C37"/>
    <mergeCell ref="A38:G38"/>
    <mergeCell ref="A40:G40"/>
    <mergeCell ref="A41:G41"/>
    <mergeCell ref="E43:G43"/>
    <mergeCell ref="E44:G44"/>
    <mergeCell ref="E45:G45"/>
    <mergeCell ref="B45:D45"/>
    <mergeCell ref="E46:G46"/>
    <mergeCell ref="E47:G47"/>
    <mergeCell ref="E48:G48"/>
    <mergeCell ref="E49:G49"/>
    <mergeCell ref="B46:D46"/>
    <mergeCell ref="B47:D47"/>
    <mergeCell ref="B48:D48"/>
    <mergeCell ref="B49:D49"/>
    <mergeCell ref="B54:D54"/>
    <mergeCell ref="B13:C13"/>
    <mergeCell ref="B14:C14"/>
    <mergeCell ref="B15:C15"/>
    <mergeCell ref="F18:G18"/>
    <mergeCell ref="F19:G19"/>
    <mergeCell ref="F20:G20"/>
    <mergeCell ref="F21:G21"/>
    <mergeCell ref="F16:G16"/>
    <mergeCell ref="B21:C21"/>
    <mergeCell ref="D18:E18"/>
    <mergeCell ref="D19:E19"/>
    <mergeCell ref="D20:E20"/>
    <mergeCell ref="D21:E21"/>
    <mergeCell ref="B18:C18"/>
    <mergeCell ref="B19:C19"/>
    <mergeCell ref="B20:C20"/>
    <mergeCell ref="A1:G2"/>
    <mergeCell ref="A3:G3"/>
    <mergeCell ref="A6:G6"/>
    <mergeCell ref="A9:G9"/>
    <mergeCell ref="A10:G10"/>
    <mergeCell ref="F13:G13"/>
    <mergeCell ref="F14:G14"/>
    <mergeCell ref="F15:G15"/>
    <mergeCell ref="F17:G17"/>
    <mergeCell ref="D13:E13"/>
    <mergeCell ref="D14:E14"/>
    <mergeCell ref="D15:E15"/>
    <mergeCell ref="D16:E16"/>
    <mergeCell ref="D17:E17"/>
    <mergeCell ref="B4:G4"/>
    <mergeCell ref="C5:G5"/>
    <mergeCell ref="B16:C16"/>
    <mergeCell ref="B17:C17"/>
    <mergeCell ref="B11:C11"/>
    <mergeCell ref="D11:E11"/>
    <mergeCell ref="F11:G11"/>
    <mergeCell ref="B12:C12"/>
    <mergeCell ref="D12:E12"/>
    <mergeCell ref="F12:G12"/>
    <mergeCell ref="A31:G31"/>
    <mergeCell ref="B32:C32"/>
    <mergeCell ref="B33:C33"/>
    <mergeCell ref="B34:C34"/>
    <mergeCell ref="B35:C35"/>
    <mergeCell ref="A28:G28"/>
    <mergeCell ref="A29:G29"/>
    <mergeCell ref="A30:G30"/>
    <mergeCell ref="E32:F32"/>
    <mergeCell ref="E33:F33"/>
    <mergeCell ref="E34:F34"/>
    <mergeCell ref="E35:F35"/>
    <mergeCell ref="B67:D67"/>
    <mergeCell ref="B68:D68"/>
    <mergeCell ref="B69:D69"/>
    <mergeCell ref="B70:D70"/>
    <mergeCell ref="E67:G67"/>
    <mergeCell ref="E68:G68"/>
    <mergeCell ref="E69:G69"/>
    <mergeCell ref="E70:G70"/>
    <mergeCell ref="B62:D62"/>
    <mergeCell ref="E65:G65"/>
    <mergeCell ref="E66:G66"/>
    <mergeCell ref="B59:D59"/>
    <mergeCell ref="E59:G59"/>
    <mergeCell ref="B60:D60"/>
    <mergeCell ref="B61:D61"/>
    <mergeCell ref="E60:G60"/>
    <mergeCell ref="E61:G61"/>
    <mergeCell ref="A88:G88"/>
    <mergeCell ref="A108:G108"/>
    <mergeCell ref="A127:B127"/>
    <mergeCell ref="E76:F76"/>
    <mergeCell ref="E77:F77"/>
    <mergeCell ref="C76:D76"/>
    <mergeCell ref="C77:D77"/>
    <mergeCell ref="C75:D75"/>
    <mergeCell ref="E75:F75"/>
    <mergeCell ref="C86:D86"/>
    <mergeCell ref="E78:F78"/>
    <mergeCell ref="E81:F81"/>
    <mergeCell ref="E82:F82"/>
    <mergeCell ref="E79:F79"/>
    <mergeCell ref="E80:F80"/>
    <mergeCell ref="C79:D79"/>
    <mergeCell ref="C80:D80"/>
    <mergeCell ref="E83:F83"/>
    <mergeCell ref="A206:G206"/>
    <mergeCell ref="A207:G207"/>
    <mergeCell ref="C208:D208"/>
    <mergeCell ref="E208:F208"/>
    <mergeCell ref="C215:D215"/>
    <mergeCell ref="E215:F215"/>
    <mergeCell ref="E210:F210"/>
    <mergeCell ref="E211:F211"/>
    <mergeCell ref="E212:F212"/>
    <mergeCell ref="C210:D210"/>
    <mergeCell ref="C211:D211"/>
    <mergeCell ref="C212:D212"/>
    <mergeCell ref="C209:D209"/>
    <mergeCell ref="E209:F209"/>
    <mergeCell ref="C213:D213"/>
    <mergeCell ref="E213:F213"/>
    <mergeCell ref="C214:D214"/>
    <mergeCell ref="E214:F214"/>
    <mergeCell ref="F274:G274"/>
    <mergeCell ref="A257:G257"/>
    <mergeCell ref="C258:D258"/>
    <mergeCell ref="F258:G258"/>
    <mergeCell ref="C262:D262"/>
    <mergeCell ref="F262:G262"/>
    <mergeCell ref="A223:G223"/>
    <mergeCell ref="A224:B224"/>
    <mergeCell ref="C224:D224"/>
    <mergeCell ref="F224:G224"/>
    <mergeCell ref="A236:G236"/>
    <mergeCell ref="A256:G256"/>
    <mergeCell ref="A238:B238"/>
    <mergeCell ref="C238:D238"/>
    <mergeCell ref="E238:G238"/>
    <mergeCell ref="C239:D239"/>
    <mergeCell ref="A237:G237"/>
    <mergeCell ref="A245:E245"/>
    <mergeCell ref="A233:G233"/>
    <mergeCell ref="A234:G234"/>
    <mergeCell ref="A226:G226"/>
    <mergeCell ref="D232:F232"/>
    <mergeCell ref="F261:G261"/>
    <mergeCell ref="C261:D261"/>
    <mergeCell ref="A357:G357"/>
    <mergeCell ref="A24:D24"/>
    <mergeCell ref="A25:D25"/>
    <mergeCell ref="E24:G24"/>
    <mergeCell ref="E25:G25"/>
    <mergeCell ref="A102:G102"/>
    <mergeCell ref="A124:G124"/>
    <mergeCell ref="A126:G126"/>
    <mergeCell ref="A352:C352"/>
    <mergeCell ref="A354:C354"/>
    <mergeCell ref="A355:C355"/>
    <mergeCell ref="D352:G352"/>
    <mergeCell ref="D354:G354"/>
    <mergeCell ref="D355:G355"/>
    <mergeCell ref="A350:G350"/>
    <mergeCell ref="A351:C351"/>
    <mergeCell ref="C326:E326"/>
    <mergeCell ref="A241:G241"/>
    <mergeCell ref="A55:G55"/>
    <mergeCell ref="A71:G71"/>
    <mergeCell ref="A87:G87"/>
    <mergeCell ref="A289:G289"/>
    <mergeCell ref="A311:G311"/>
    <mergeCell ref="A280:G280"/>
    <mergeCell ref="D351:G351"/>
    <mergeCell ref="C347:E347"/>
    <mergeCell ref="A353:C353"/>
    <mergeCell ref="D353:G353"/>
    <mergeCell ref="A243:G243"/>
    <mergeCell ref="C244:D244"/>
    <mergeCell ref="F244:G244"/>
    <mergeCell ref="F245:G245"/>
    <mergeCell ref="C260:D260"/>
    <mergeCell ref="F260:G260"/>
    <mergeCell ref="F347:G347"/>
    <mergeCell ref="A325:G325"/>
    <mergeCell ref="A246:G246"/>
    <mergeCell ref="A291:G291"/>
    <mergeCell ref="C292:E292"/>
    <mergeCell ref="F292:G292"/>
    <mergeCell ref="F326:G326"/>
    <mergeCell ref="C310:E310"/>
    <mergeCell ref="F310:G310"/>
    <mergeCell ref="A308:G308"/>
    <mergeCell ref="C309:E309"/>
    <mergeCell ref="F309:G309"/>
    <mergeCell ref="C281:E281"/>
    <mergeCell ref="A348:G348"/>
    <mergeCell ref="A319:G319"/>
    <mergeCell ref="A278:G278"/>
    <mergeCell ref="A279:G279"/>
    <mergeCell ref="F281:G281"/>
    <mergeCell ref="C287:E287"/>
    <mergeCell ref="C288:E288"/>
    <mergeCell ref="C302:E302"/>
    <mergeCell ref="C303:E303"/>
    <mergeCell ref="F282:G288"/>
    <mergeCell ref="C285:E285"/>
    <mergeCell ref="C286:E286"/>
    <mergeCell ref="F293:G306"/>
    <mergeCell ref="F315:G318"/>
    <mergeCell ref="C297:E297"/>
    <mergeCell ref="C298:E298"/>
    <mergeCell ref="C299:E299"/>
    <mergeCell ref="C300:E300"/>
    <mergeCell ref="C317:E317"/>
    <mergeCell ref="C318:E318"/>
    <mergeCell ref="C304:E304"/>
    <mergeCell ref="C305:E305"/>
    <mergeCell ref="C306:E306"/>
    <mergeCell ref="C315:E315"/>
    <mergeCell ref="C282:E282"/>
    <mergeCell ref="C316:E316"/>
    <mergeCell ref="C283:E283"/>
    <mergeCell ref="C293:E293"/>
    <mergeCell ref="C294:E294"/>
    <mergeCell ref="C295:E295"/>
    <mergeCell ref="C284:E284"/>
    <mergeCell ref="C296:E296"/>
    <mergeCell ref="A313:G313"/>
    <mergeCell ref="C314:E314"/>
    <mergeCell ref="F314:G314"/>
    <mergeCell ref="E84:F84"/>
    <mergeCell ref="E85:F85"/>
    <mergeCell ref="E86:F86"/>
    <mergeCell ref="C81:D81"/>
    <mergeCell ref="C82:D82"/>
    <mergeCell ref="C83:D83"/>
    <mergeCell ref="C84:D84"/>
    <mergeCell ref="C85:D85"/>
    <mergeCell ref="C301:E301"/>
    <mergeCell ref="C267:D267"/>
    <mergeCell ref="C268:D268"/>
    <mergeCell ref="A276:G276"/>
    <mergeCell ref="A239:B239"/>
    <mergeCell ref="A240:B240"/>
    <mergeCell ref="C240:D240"/>
    <mergeCell ref="E239:G240"/>
    <mergeCell ref="F275:G275"/>
    <mergeCell ref="C272:D272"/>
    <mergeCell ref="C275:D275"/>
    <mergeCell ref="C266:D266"/>
    <mergeCell ref="C265:D265"/>
    <mergeCell ref="F266:G266"/>
    <mergeCell ref="F265:G265"/>
    <mergeCell ref="F273:G273"/>
    <mergeCell ref="C345:E345"/>
    <mergeCell ref="F345:G345"/>
    <mergeCell ref="C346:E346"/>
    <mergeCell ref="F346:G346"/>
    <mergeCell ref="C327:E327"/>
    <mergeCell ref="C328:E328"/>
    <mergeCell ref="C329:E329"/>
    <mergeCell ref="C330:E330"/>
    <mergeCell ref="C331:E331"/>
    <mergeCell ref="C332:E332"/>
    <mergeCell ref="C333:E333"/>
    <mergeCell ref="C334:E334"/>
    <mergeCell ref="C335:E335"/>
    <mergeCell ref="C336:E336"/>
    <mergeCell ref="C337:E337"/>
    <mergeCell ref="C338:E338"/>
    <mergeCell ref="C339:E339"/>
    <mergeCell ref="C340:E340"/>
    <mergeCell ref="C341:E341"/>
    <mergeCell ref="C342:E342"/>
    <mergeCell ref="C343:E343"/>
    <mergeCell ref="C344:E344"/>
    <mergeCell ref="F327:G344"/>
  </mergeCells>
  <phoneticPr fontId="2" type="noConversion"/>
  <conditionalFormatting sqref="B218:D222">
    <cfRule type="containsBlanks" dxfId="9" priority="1">
      <formula>LEN(TRIM(B218))=0</formula>
    </cfRule>
  </conditionalFormatting>
  <hyperlinks>
    <hyperlink ref="E43" r:id="rId1"/>
    <hyperlink ref="E44" r:id="rId2"/>
    <hyperlink ref="E45" r:id="rId3"/>
    <hyperlink ref="G128" r:id="rId4"/>
    <hyperlink ref="A10" r:id="rId5"/>
    <hyperlink ref="A29" r:id="rId6"/>
    <hyperlink ref="A31" r:id="rId7"/>
    <hyperlink ref="F245" r:id="rId8"/>
    <hyperlink ref="F269" r:id="rId9"/>
    <hyperlink ref="F270" r:id="rId10"/>
    <hyperlink ref="F271" r:id="rId11"/>
    <hyperlink ref="F273" r:id="rId12"/>
    <hyperlink ref="F274" r:id="rId13"/>
    <hyperlink ref="F275" r:id="rId14"/>
    <hyperlink ref="F260" r:id="rId15"/>
    <hyperlink ref="F327" r:id="rId16"/>
    <hyperlink ref="F347" r:id="rId17"/>
    <hyperlink ref="F315" r:id="rId18"/>
    <hyperlink ref="F293" r:id="rId19"/>
    <hyperlink ref="F282" r:id="rId20"/>
  </hyperlinks>
  <pageMargins left="0.23622047244094491" right="0.23622047244094491" top="0.74803149606299213" bottom="0.74803149606299213" header="0.31496062992125984" footer="0.31496062992125984"/>
  <pageSetup paperSize="9" scale="75" fitToHeight="0" orientation="landscape" r:id="rId21"/>
  <headerFooter>
    <oddHeader>&amp;L&amp;G</oddHeader>
  </headerFooter>
  <drawing r:id="rId22"/>
  <legacyDrawingHF r:id="rId23"/>
  <tableParts count="1">
    <tablePart r:id="rId2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HP OMEN</cp:lastModifiedBy>
  <cp:lastPrinted>2024-07-26T12:30:56Z</cp:lastPrinted>
  <dcterms:created xsi:type="dcterms:W3CDTF">2020-06-23T19:35:00Z</dcterms:created>
  <dcterms:modified xsi:type="dcterms:W3CDTF">2024-07-26T12:32:46Z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